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ОУО\ОТЧЕТНОСТЬ!\ФСФР\3901У\Расчет СС УК\с 01.09.16\сентябрь\30.09\"/>
    </mc:Choice>
  </mc:AlternateContent>
  <bookViews>
    <workbookView xWindow="0" yWindow="0" windowWidth="17970" windowHeight="5520"/>
  </bookViews>
  <sheets>
    <sheet name="Расчет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7" i="1" l="1"/>
  <c r="H177" i="1"/>
  <c r="G163" i="1"/>
  <c r="F48" i="1" l="1"/>
  <c r="F28" i="1" l="1"/>
  <c r="I90" i="1" l="1"/>
  <c r="F34" i="1" s="1"/>
  <c r="J84" i="1"/>
  <c r="F33" i="1" s="1"/>
  <c r="F31" i="1" s="1"/>
  <c r="H70" i="1"/>
  <c r="F25" i="1" l="1"/>
  <c r="I176" i="1" l="1"/>
  <c r="I175" i="1"/>
  <c r="I174" i="1"/>
  <c r="I173" i="1"/>
  <c r="I172" i="1"/>
  <c r="I171" i="1"/>
  <c r="I170" i="1"/>
  <c r="I169" i="1"/>
  <c r="I168" i="1"/>
  <c r="H162" i="1"/>
  <c r="H161" i="1"/>
  <c r="F29" i="1" l="1"/>
  <c r="F46" i="1" s="1"/>
  <c r="J89" i="1" l="1"/>
  <c r="J90" i="1" s="1"/>
  <c r="K83" i="1"/>
  <c r="K82" i="1"/>
  <c r="K81" i="1"/>
  <c r="K80" i="1"/>
  <c r="K79" i="1"/>
  <c r="K78" i="1"/>
  <c r="K77" i="1"/>
  <c r="K76" i="1"/>
  <c r="K75" i="1"/>
  <c r="K84" i="1" s="1"/>
  <c r="I69" i="1"/>
  <c r="I68" i="1"/>
  <c r="I70" i="1" s="1"/>
  <c r="F50" i="1"/>
</calcChain>
</file>

<file path=xl/sharedStrings.xml><?xml version="1.0" encoding="utf-8"?>
<sst xmlns="http://schemas.openxmlformats.org/spreadsheetml/2006/main" count="563" uniqueCount="239">
  <si>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</si>
  <si>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</si>
  <si>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</si>
  <si>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Месячная</t>
  </si>
  <si>
    <t>Полное наименование управляющей компании</t>
  </si>
  <si>
    <t>Номер лицензии управляющей компании</t>
  </si>
  <si>
    <t>Текущая отчетная дата</t>
  </si>
  <si>
    <t>Наименование показателя</t>
  </si>
  <si>
    <t>Код строки</t>
  </si>
  <si>
    <t>Сумма (стоимость, величина) на текущую отчетную дату</t>
  </si>
  <si>
    <r>
      <t xml:space="preserve">Раздел I. </t>
    </r>
    <r>
      <rPr>
        <b/>
        <sz val="14"/>
        <color theme="1"/>
        <rFont val="Times New Roman"/>
        <family val="1"/>
        <charset val="204"/>
      </rPr>
      <t>Реквизиты управляющей компании</t>
    </r>
  </si>
  <si>
    <r>
      <t xml:space="preserve">Раздел II. </t>
    </r>
    <r>
      <rPr>
        <b/>
        <sz val="14"/>
        <color theme="1"/>
        <rFont val="Times New Roman"/>
        <family val="1"/>
        <charset val="204"/>
      </rPr>
      <t>Параметры расчета собственных средств</t>
    </r>
  </si>
  <si>
    <r>
      <t xml:space="preserve">Раздел III. </t>
    </r>
    <r>
      <rPr>
        <b/>
        <sz val="14"/>
        <color theme="1"/>
        <rFont val="Times New Roman"/>
        <family val="1"/>
        <charset val="204"/>
      </rPr>
      <t>Расчет собственных средств</t>
    </r>
  </si>
  <si>
    <t>Подраздел "Активы, принятые к расчету собственных средств"</t>
  </si>
  <si>
    <t>Денежные средства - всего</t>
  </si>
  <si>
    <t>в том числе:</t>
  </si>
  <si>
    <t>на счетах в кредитных организациях</t>
  </si>
  <si>
    <t>01.01</t>
  </si>
  <si>
    <t>на счетах по депозиту в кредитных организациях</t>
  </si>
  <si>
    <t>01.02</t>
  </si>
  <si>
    <t>Ценные бумаги - всего</t>
  </si>
  <si>
    <t>01</t>
  </si>
  <si>
    <t>02</t>
  </si>
  <si>
    <t>облигации - всего</t>
  </si>
  <si>
    <t>02.01</t>
  </si>
  <si>
    <t>облигации российских хозяйственных обществ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</si>
  <si>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</si>
  <si>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</si>
  <si>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</si>
  <si>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</si>
  <si>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</si>
  <si>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02.01.04</t>
  </si>
  <si>
    <t>муниципальные ценные бумаги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</si>
  <si>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</si>
  <si>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</si>
  <si>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</si>
  <si>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</si>
  <si>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02.01.07</t>
  </si>
  <si>
    <t>облигации международных финансовых организаций</t>
  </si>
  <si>
    <t>02.02</t>
  </si>
  <si>
    <t>акции - всего</t>
  </si>
  <si>
    <t>российских акционерных обществ</t>
  </si>
  <si>
    <t>02.02.01</t>
  </si>
  <si>
    <t>иностранных акционерных обществ</t>
  </si>
  <si>
    <t>02.02.02</t>
  </si>
  <si>
    <t>Недвижимое имущество</t>
  </si>
  <si>
    <t>03</t>
  </si>
  <si>
    <t>Дебиторская задолженность</t>
  </si>
  <si>
    <t>04</t>
  </si>
  <si>
    <t>Общая стоимость активов (сумма строк 01+02+03+04)</t>
  </si>
  <si>
    <t>05</t>
  </si>
  <si>
    <t>Подраздел "Обязательства"</t>
  </si>
  <si>
    <t>Общая величина обязательств</t>
  </si>
  <si>
    <t>06</t>
  </si>
  <si>
    <t>Размер собственных средств</t>
  </si>
  <si>
    <r>
      <rPr>
        <b/>
        <sz val="12"/>
        <color theme="1"/>
        <rFont val="Times New Roman"/>
        <family val="1"/>
        <charset val="204"/>
      </rPr>
      <t xml:space="preserve">Размер собственных средств </t>
    </r>
    <r>
      <rPr>
        <sz val="12"/>
        <color theme="1"/>
        <rFont val="Times New Roman"/>
        <family val="1"/>
        <charset val="204"/>
      </rPr>
      <t>(разность строк 05-06)</t>
    </r>
  </si>
  <si>
    <t>07</t>
  </si>
  <si>
    <t>Норматив достаточности собственных средств</t>
  </si>
  <si>
    <t>08</t>
  </si>
  <si>
    <t>Указание на соответствие размера собственных средств нормативу достаточности (СООТВЕТСТВУЕТ/НЕ СООТВЕТСТВУЕТ)</t>
  </si>
  <si>
    <t>Расшифровки строк подраздела «Активы, принятые к расчету собственных средств»</t>
  </si>
  <si>
    <t>Номер строки</t>
  </si>
  <si>
    <t>ОГРН кредитной организации</t>
  </si>
  <si>
    <t>Регистрационный номер кредитной организации</t>
  </si>
  <si>
    <t>Порядковый номер филиала кредитной организации</t>
  </si>
  <si>
    <t>Код валюты счета</t>
  </si>
  <si>
    <t>Вид банковского счета (расчетный, другие счета)</t>
  </si>
  <si>
    <t>Доля от общей стоимости активов, принятых к расчету собственных средств, в процентах</t>
  </si>
  <si>
    <t>Кредитная организация является аффилированным лицом управляющей компании (да/нет)</t>
  </si>
  <si>
    <t>Наименование кредитной организации, с которой заключен договор (договоры) банковского счета</t>
  </si>
  <si>
    <t>Сумма денежных средств, в рублях</t>
  </si>
  <si>
    <t>Рейтинг долгосрочной кредитоспособности кредитной организации, а также указание на то, кем он присвоен</t>
  </si>
  <si>
    <t>Итого</t>
  </si>
  <si>
    <t>х</t>
  </si>
  <si>
    <r>
      <t xml:space="preserve">01.01. </t>
    </r>
    <r>
      <rPr>
        <b/>
        <sz val="14"/>
        <color theme="1"/>
        <rFont val="Times New Roman"/>
        <family val="1"/>
        <charset val="204"/>
      </rPr>
      <t>Денежные средства на счетах в кредитных организациях</t>
    </r>
  </si>
  <si>
    <r>
      <t xml:space="preserve">01.02. </t>
    </r>
    <r>
      <rPr>
        <b/>
        <sz val="14"/>
        <color theme="1"/>
        <rFont val="Times New Roman"/>
        <family val="1"/>
        <charset val="204"/>
      </rPr>
      <t>Денежные средства на счетах по депозиту в кредитных организациях</t>
    </r>
  </si>
  <si>
    <t>Наименование кредитной организации, в которой открыт счет по депозиту</t>
  </si>
  <si>
    <t>Код валюты счета по депозиту</t>
  </si>
  <si>
    <t>Дата возврата денежных средств</t>
  </si>
  <si>
    <r>
      <t xml:space="preserve">02.01.01. </t>
    </r>
    <r>
      <rPr>
        <b/>
        <sz val="14"/>
        <color theme="1"/>
        <rFont val="Times New Roman"/>
        <family val="1"/>
        <charset val="204"/>
      </rPr>
      <t>Облигации российских хозяйственных обществ</t>
    </r>
  </si>
  <si>
    <t>Наименование эмитента</t>
  </si>
  <si>
    <t>ОГРН эмитента</t>
  </si>
  <si>
    <t>ИНН эмитента</t>
  </si>
  <si>
    <t>Организационно-правовая форма эмитента</t>
  </si>
  <si>
    <t>Государственный регистрационный номер (идентификационный номер) выпуска</t>
  </si>
  <si>
    <t>Код ISIN (если присвоен)</t>
  </si>
  <si>
    <t>Дата погашения</t>
  </si>
  <si>
    <t>Количество в составе активов, штук</t>
  </si>
  <si>
    <t>Стоимость актива, в рублях</t>
  </si>
  <si>
    <t xml:space="preserve">Рейтинг долгосрочной кредитоспособности выпуска (эмитента, поручителя (гаранта)), а также указание на то, кем он присвоен </t>
  </si>
  <si>
    <t>Эмитент является аффилированным лицом управляющей компании (да/нет)</t>
  </si>
  <si>
    <r>
      <t xml:space="preserve">02.01.02. </t>
    </r>
    <r>
      <rPr>
        <b/>
        <sz val="14"/>
        <color theme="1"/>
        <rFont val="Times New Roman"/>
        <family val="1"/>
        <charset val="204"/>
      </rPr>
      <t>Государственные ценные бумаги Российской Федерации</t>
    </r>
  </si>
  <si>
    <t>Государственный регистрационный номер выпуска</t>
  </si>
  <si>
    <t>Наименование субъекта Российской Федерации, от имени которого выпущены ценные бумаги</t>
  </si>
  <si>
    <r>
      <t xml:space="preserve">02.01.03. </t>
    </r>
    <r>
      <rPr>
        <b/>
        <sz val="14"/>
        <color theme="1"/>
        <rFont val="Times New Roman"/>
        <family val="1"/>
        <charset val="204"/>
      </rPr>
      <t>Государственные ценные бумаги субъектов Российской Федерации</t>
    </r>
  </si>
  <si>
    <r>
      <t xml:space="preserve">02.01.04. </t>
    </r>
    <r>
      <rPr>
        <b/>
        <sz val="14"/>
        <color theme="1"/>
        <rFont val="Times New Roman"/>
        <family val="1"/>
        <charset val="204"/>
      </rPr>
      <t xml:space="preserve">Муниципальные ценные бумаги </t>
    </r>
  </si>
  <si>
    <t>Наименование муниципального образования, от имени которого выпущены ценные бумаги, согласно уставу муниципального образования</t>
  </si>
  <si>
    <r>
      <t xml:space="preserve">02.01.05. </t>
    </r>
    <r>
      <rPr>
        <b/>
        <sz val="14"/>
        <color theme="1"/>
        <rFont val="Times New Roman"/>
        <family val="1"/>
        <charset val="204"/>
      </rPr>
      <t>Облигации иностранных коммерческих организаций</t>
    </r>
  </si>
  <si>
    <t>Код государства регистрации (инкорпорации) эмитента</t>
  </si>
  <si>
    <t>TIN эмитента</t>
  </si>
  <si>
    <t>Регистрационный номер выпуска</t>
  </si>
  <si>
    <r>
      <t xml:space="preserve">02.01.06. </t>
    </r>
    <r>
      <rPr>
        <b/>
        <sz val="14"/>
        <color theme="1"/>
        <rFont val="Times New Roman"/>
        <family val="1"/>
        <charset val="204"/>
      </rPr>
      <t>Облигации иностранных государств</t>
    </r>
  </si>
  <si>
    <r>
      <t xml:space="preserve">02.01.07. </t>
    </r>
    <r>
      <rPr>
        <b/>
        <sz val="14"/>
        <color theme="1"/>
        <rFont val="Times New Roman"/>
        <family val="1"/>
        <charset val="204"/>
      </rPr>
      <t>Облигации международных финансовых организаций</t>
    </r>
  </si>
  <si>
    <r>
      <t xml:space="preserve">02.02.01. </t>
    </r>
    <r>
      <rPr>
        <b/>
        <sz val="14"/>
        <color theme="1"/>
        <rFont val="Times New Roman"/>
        <family val="1"/>
        <charset val="204"/>
      </rPr>
      <t>Акции российских акционерных обществ</t>
    </r>
  </si>
  <si>
    <t>Категория (тип) акций</t>
  </si>
  <si>
    <t xml:space="preserve">Наименование российской биржи, в котировальный список первого (высшего) уровня которой включены акции </t>
  </si>
  <si>
    <r>
      <t xml:space="preserve">02.02.02. </t>
    </r>
    <r>
      <rPr>
        <b/>
        <sz val="14"/>
        <color theme="1"/>
        <rFont val="Times New Roman"/>
        <family val="1"/>
        <charset val="204"/>
      </rPr>
      <t>Акции иностранных акционерных обществ</t>
    </r>
  </si>
  <si>
    <r>
      <t>03.</t>
    </r>
    <r>
      <rPr>
        <b/>
        <sz val="14"/>
        <color theme="1"/>
        <rFont val="Times New Roman"/>
        <family val="1"/>
        <charset val="204"/>
      </rPr>
      <t xml:space="preserve"> Недвижимое имущество</t>
    </r>
  </si>
  <si>
    <t>Кадастровый номер объекта (если имеется)</t>
  </si>
  <si>
    <t>Вид объекта</t>
  </si>
  <si>
    <t>Назначение объекта недвижимого имущества (для земельных участков - категория земель и вид разрешенного использования)</t>
  </si>
  <si>
    <t>Код государства, на территории которого располагается объект недвижимости</t>
  </si>
  <si>
    <t>Адрес (местоположение) объекта</t>
  </si>
  <si>
    <t>Общая стоимость актива, в рублях</t>
  </si>
  <si>
    <t>Стоимость актива, принятая к расчету собственных средств, в рублях</t>
  </si>
  <si>
    <t>Полное наименование организации, с которой заключен договор по оценке</t>
  </si>
  <si>
    <t>ИНН организации, с которой заключен договор по оценке</t>
  </si>
  <si>
    <t>Фамилия, имя, отчество (при наличии последнего)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</si>
  <si>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</si>
  <si>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Оценщик/организация является аффилированным лицом управляющей компании (да/нет)</t>
  </si>
  <si>
    <r>
      <t>04.</t>
    </r>
    <r>
      <rPr>
        <b/>
        <sz val="14"/>
        <color theme="1"/>
        <rFont val="Times New Roman"/>
        <family val="1"/>
        <charset val="204"/>
      </rPr>
      <t xml:space="preserve"> Дебиторская задолженность</t>
    </r>
  </si>
  <si>
    <t>Вид (описание) задолженности</t>
  </si>
  <si>
    <t xml:space="preserve"> Основание возникновения задолженности</t>
  </si>
  <si>
    <t>Дата окончания срока погашения задолженности</t>
  </si>
  <si>
    <t>Наименование должника</t>
  </si>
  <si>
    <t>Место нахождения должника</t>
  </si>
  <si>
    <t>ОГРН (TIN) должника по договору</t>
  </si>
  <si>
    <t>Сумма задолженности, в рублях</t>
  </si>
  <si>
    <t>Рейтинг долгосрочной кредитоспособности должника, а также указание на то, кем он присвоен</t>
  </si>
  <si>
    <t>Должник является аффилированным лицом управляющей компании (да/нет)</t>
  </si>
  <si>
    <t>Расшифровка строки 06 подраздела "Обязательства"</t>
  </si>
  <si>
    <r>
      <t>06.01.</t>
    </r>
    <r>
      <rPr>
        <b/>
        <sz val="14"/>
        <color theme="1"/>
        <rFont val="Times New Roman"/>
        <family val="1"/>
        <charset val="204"/>
      </rPr>
      <t xml:space="preserve"> Кредиторская задолженность (кредитор - физическое лицо)</t>
    </r>
  </si>
  <si>
    <t>Фамилия, имя, отчество (при наличии последнего) кредитора</t>
  </si>
  <si>
    <t>Сведения о документе, удостоверяющем личность кредитора</t>
  </si>
  <si>
    <t>Доля от общей величины обязательств, в процентах</t>
  </si>
  <si>
    <r>
      <t>06.02.</t>
    </r>
    <r>
      <rPr>
        <b/>
        <sz val="14"/>
        <color theme="1"/>
        <rFont val="Times New Roman"/>
        <family val="1"/>
        <charset val="204"/>
      </rPr>
      <t xml:space="preserve"> Кредиторская задолженность (кредитор - юридическое лицо)</t>
    </r>
  </si>
  <si>
    <t>Наименование кредитора</t>
  </si>
  <si>
    <t>Место нахождения кредитора</t>
  </si>
  <si>
    <t>(инициалы, фамилия)</t>
  </si>
  <si>
    <t>в рублях</t>
  </si>
  <si>
    <t>ОГРН (TIN) кредитора по договору</t>
  </si>
  <si>
    <t>Общество с ограниченной ответственностью "АктивФинансМенеджмент"</t>
  </si>
  <si>
    <t>21-000-1-00083</t>
  </si>
  <si>
    <t>СООТВЕТСТВУЕТ</t>
  </si>
  <si>
    <t>Филиал Банка ВТБ (ПАО) в г. Нижний  Новгород</t>
  </si>
  <si>
    <t>1000/24</t>
  </si>
  <si>
    <t>21.11.2016 г.</t>
  </si>
  <si>
    <t>1027739609391</t>
  </si>
  <si>
    <t>нет</t>
  </si>
  <si>
    <t>22.12.2016 г.</t>
  </si>
  <si>
    <t>Публичное акционерное общество "Акрон"</t>
  </si>
  <si>
    <t>ПАО</t>
  </si>
  <si>
    <t>RU000A0JVYF0</t>
  </si>
  <si>
    <t>4B02-03-00207-A</t>
  </si>
  <si>
    <t>1025300786610</t>
  </si>
  <si>
    <t>Акционерное общество "АЛЬФА-БАНК"</t>
  </si>
  <si>
    <t>RU000A0JU849</t>
  </si>
  <si>
    <t>4B020401326B</t>
  </si>
  <si>
    <t>АО</t>
  </si>
  <si>
    <t>1027700067328</t>
  </si>
  <si>
    <t>RU000A0JUB02</t>
  </si>
  <si>
    <t>4B020501326B</t>
  </si>
  <si>
    <t>RU000A0JT767</t>
  </si>
  <si>
    <t>40700354B</t>
  </si>
  <si>
    <t>7744001497</t>
  </si>
  <si>
    <t>1027700167110</t>
  </si>
  <si>
    <t>Акционерное общество "ГАЗПРОМБАНК"</t>
  </si>
  <si>
    <t>4B022100354B</t>
  </si>
  <si>
    <t>RU000A0JW9R7</t>
  </si>
  <si>
    <t>RU000A0JVA10</t>
  </si>
  <si>
    <t>4B02-04-32432-H</t>
  </si>
  <si>
    <t>Публичное акционерное общество "Государственная транспортная  лизинговая компания"</t>
  </si>
  <si>
    <t>1027739407189</t>
  </si>
  <si>
    <t>7720261827</t>
  </si>
  <si>
    <t>4B02-01-60525-P-001P</t>
  </si>
  <si>
    <t>RU000A0JVXM8</t>
  </si>
  <si>
    <t>Публичное акционерное общество "Магнит"</t>
  </si>
  <si>
    <t xml:space="preserve"> 1032304945947 </t>
  </si>
  <si>
    <t>2309085638</t>
  </si>
  <si>
    <t>Министерство финансов Российской Федерации</t>
  </si>
  <si>
    <t xml:space="preserve"> 1037739085636 </t>
  </si>
  <si>
    <t>RU000A0JV7K7</t>
  </si>
  <si>
    <t>24018RMFS</t>
  </si>
  <si>
    <t>RU000A0JP2G4</t>
  </si>
  <si>
    <t>40303349B</t>
  </si>
  <si>
    <t>Акционерное общество «Российский Сельскохозяйственный банк»</t>
  </si>
  <si>
    <t xml:space="preserve"> 1027700342890 </t>
  </si>
  <si>
    <t>7725114488</t>
  </si>
  <si>
    <t>RU000A0JPTE5</t>
  </si>
  <si>
    <t>40703349B</t>
  </si>
  <si>
    <t>Дякина Елена Витальевна</t>
  </si>
  <si>
    <t>Договор на оказание услуг от 01.08.2014 г.</t>
  </si>
  <si>
    <t>Инспекция Федеральной налоговой службы по Ленинскому району г. Оренбурга</t>
  </si>
  <si>
    <t>1045605473011</t>
  </si>
  <si>
    <t>460051, г. Оренбург, пр. Гагарина, д. 27/1</t>
  </si>
  <si>
    <t>НК РФ</t>
  </si>
  <si>
    <t>Оплата услуг</t>
  </si>
  <si>
    <t>25.10.2016 г.</t>
  </si>
  <si>
    <t>Ва2 (Moody's Investors Service)</t>
  </si>
  <si>
    <t>BB- (Fitch Ratings)</t>
  </si>
  <si>
    <t>BB+ (Fitch Ratings)</t>
  </si>
  <si>
    <t>BB+ (Standard &amp; Poor’s)</t>
  </si>
  <si>
    <t>BBB- (Fitch Ratings)</t>
  </si>
  <si>
    <t>10.10.2016 г.</t>
  </si>
  <si>
    <t>30.09.2016 г.</t>
  </si>
  <si>
    <t>Персональные данные не распространяются в соответствии со статьей 7 Федерального закона от 27.07.2006 г. № 152-ФЗ «О персональных данных»</t>
  </si>
  <si>
    <t>Оплата по договору аренды</t>
  </si>
  <si>
    <t>Общество с ограниченной ответственностью "ЭНЕРГОИНВЕСТ"</t>
  </si>
  <si>
    <t>460008, г. Оренбург, п. Ростоши, ул. Таловая, 2</t>
  </si>
  <si>
    <t>1025600886057</t>
  </si>
  <si>
    <t>Договор № 12 на оказание охранных услуг от 01.01.2014 г.</t>
  </si>
  <si>
    <t>Общество с ограниченной ответственностью "Частная охранная организация "Аверс"</t>
  </si>
  <si>
    <t>460000, г. Оренбург, ул. Пушкинская, 8</t>
  </si>
  <si>
    <t>1125658028803</t>
  </si>
  <si>
    <t>Договор об оказании услуг связи № 6002201 от 01.12.2013 г.</t>
  </si>
  <si>
    <t>Публичное акционерное общество междугородной и международной электрической связи "Ростелеком"</t>
  </si>
  <si>
    <t xml:space="preserve">191002, г. Санкт-Петербург, ул. Достоевского, дом 15 </t>
  </si>
  <si>
    <t>1027700198767</t>
  </si>
  <si>
    <t>Договор № 7 на оказание услуг от 01.02.2016 г.</t>
  </si>
  <si>
    <t>Общество с ограниченной ответственностью "ОРЕНСАЛ"</t>
  </si>
  <si>
    <t>1025600884418</t>
  </si>
  <si>
    <t>Договор № 22 на оказание юридических услуг (договор аутсорсинга) от 20.02.2008 г.</t>
  </si>
  <si>
    <t>Договор № 23 на оказание услуг в сфере информационных технологий (договор аутсорсинга) от 20.02.2008 г.</t>
  </si>
  <si>
    <t>Договор № 24 на ведение бухгалтерского учета (договор аутсорсинга) от 01.03.2008 г.</t>
  </si>
  <si>
    <t>Общество с ограниченной ответственностью "Компания "Мастер-Сервис"</t>
  </si>
  <si>
    <t>460001, г. Оренбург, ул. Чкалова, д. 35/1, строение 1</t>
  </si>
  <si>
    <t>1075658017071</t>
  </si>
  <si>
    <t>31.10.2016 г.</t>
  </si>
  <si>
    <t>05.10.2016 г.</t>
  </si>
  <si>
    <t>20.10.2016 г.</t>
  </si>
  <si>
    <t>Договор № 649 на техническое обслуживание помещений от 01.12.2014 г.</t>
  </si>
  <si>
    <t>Транспортный налог</t>
  </si>
  <si>
    <t>Вознаграждение членов совета директоров</t>
  </si>
  <si>
    <t>Чернышев Алексей Андреевич</t>
  </si>
  <si>
    <t>Протокол очередного общего собрания участников ООО "АФМ" от 29.04.2016 г.</t>
  </si>
  <si>
    <t>Сумма (стоимость, величина) на предыдущую отчетную дату</t>
  </si>
  <si>
    <r>
      <t xml:space="preserve">И.о. директора                              </t>
    </r>
    <r>
      <rPr>
        <u/>
        <sz val="14"/>
        <color theme="1"/>
        <rFont val="Times New Roman"/>
        <family val="1"/>
        <charset val="204"/>
      </rPr>
      <t xml:space="preserve">          _________              Д.В. Буев</t>
    </r>
  </si>
  <si>
    <t>RUB</t>
  </si>
  <si>
    <t>Договор № 73 аренды имущества от 01.07.2007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</si>
</sst>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49" fontId="2" fillId="0" borderId="0" xfId="0" applyNumberFormat="1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/>
    <xf numFmtId="49" fontId="8" fillId="2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43" fontId="2" fillId="0" borderId="1" xfId="1" applyFont="1" applyBorder="1"/>
    <xf numFmtId="2" fontId="2" fillId="0" borderId="1" xfId="1" applyNumberFormat="1" applyFont="1" applyBorder="1"/>
    <xf numFmtId="43" fontId="2" fillId="0" borderId="1" xfId="1" applyFont="1" applyBorder="1" applyAlignment="1">
      <alignment horizontal="right"/>
    </xf>
    <xf numFmtId="43" fontId="2" fillId="0" borderId="0" xfId="0" applyNumberFormat="1" applyFont="1"/>
    <xf numFmtId="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14" fontId="2" fillId="2" borderId="1" xfId="0" applyNumberFormat="1" applyFont="1" applyFill="1" applyBorder="1"/>
    <xf numFmtId="14" fontId="2" fillId="2" borderId="0" xfId="0" applyNumberFormat="1" applyFont="1" applyFill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/>
    <xf numFmtId="0" fontId="0" fillId="0" borderId="1" xfId="0" applyBorder="1" applyAlignment="1"/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82"/>
  <sheetViews>
    <sheetView tabSelected="1" topLeftCell="A37" workbookViewId="0">
      <selection activeCell="H51" sqref="H51"/>
    </sheetView>
  </sheetViews>
  <sheetFormatPr defaultRowHeight="15.75" x14ac:dyDescent="0.25"/>
  <cols>
    <col min="1" max="1" width="13" style="1" customWidth="1"/>
    <col min="2" max="2" width="20" style="1" customWidth="1"/>
    <col min="3" max="3" width="18.28515625" style="1" customWidth="1"/>
    <col min="4" max="4" width="18.7109375" style="1" customWidth="1"/>
    <col min="5" max="5" width="33.5703125" style="1" customWidth="1"/>
    <col min="6" max="6" width="26.7109375" style="1" customWidth="1"/>
    <col min="7" max="7" width="19.7109375" style="1" customWidth="1"/>
    <col min="8" max="8" width="25.85546875" style="1" customWidth="1"/>
    <col min="9" max="9" width="22.28515625" style="1" customWidth="1"/>
    <col min="10" max="10" width="32.7109375" style="1" customWidth="1"/>
    <col min="11" max="11" width="21.85546875" style="1" customWidth="1"/>
    <col min="12" max="12" width="26" style="1" customWidth="1"/>
    <col min="13" max="13" width="18.7109375" style="1" customWidth="1"/>
    <col min="14" max="14" width="11.7109375" style="1" customWidth="1"/>
    <col min="15" max="16384" width="9.140625" style="1"/>
  </cols>
  <sheetData>
    <row r="2" spans="1:7" ht="18.75" x14ac:dyDescent="0.3">
      <c r="A2" s="3" t="s">
        <v>0</v>
      </c>
    </row>
    <row r="3" spans="1:7" ht="18.75" x14ac:dyDescent="0.3">
      <c r="A3" s="3" t="s">
        <v>1</v>
      </c>
    </row>
    <row r="5" spans="1:7" x14ac:dyDescent="0.25">
      <c r="F5" s="58" t="s">
        <v>2</v>
      </c>
      <c r="G5" s="59"/>
    </row>
    <row r="6" spans="1:7" x14ac:dyDescent="0.25">
      <c r="G6" s="7" t="s">
        <v>3</v>
      </c>
    </row>
    <row r="8" spans="1:7" ht="18.75" x14ac:dyDescent="0.3">
      <c r="A8" s="4" t="s">
        <v>10</v>
      </c>
    </row>
    <row r="10" spans="1:7" ht="47.25" customHeight="1" x14ac:dyDescent="0.25">
      <c r="A10" s="77" t="s">
        <v>4</v>
      </c>
      <c r="B10" s="77"/>
      <c r="C10" s="78"/>
      <c r="D10" s="78"/>
      <c r="E10" s="79"/>
      <c r="F10" s="73" t="s">
        <v>5</v>
      </c>
      <c r="G10" s="74"/>
    </row>
    <row r="11" spans="1:7" x14ac:dyDescent="0.25">
      <c r="A11" s="61">
        <v>1</v>
      </c>
      <c r="B11" s="61"/>
      <c r="C11" s="71"/>
      <c r="D11" s="71"/>
      <c r="E11" s="55"/>
      <c r="F11" s="52">
        <v>2</v>
      </c>
      <c r="G11" s="53"/>
    </row>
    <row r="12" spans="1:7" x14ac:dyDescent="0.25">
      <c r="A12" s="54" t="s">
        <v>141</v>
      </c>
      <c r="B12" s="54"/>
      <c r="C12" s="55"/>
      <c r="D12" s="55"/>
      <c r="E12" s="55"/>
      <c r="F12" s="52" t="s">
        <v>142</v>
      </c>
      <c r="G12" s="53"/>
    </row>
    <row r="14" spans="1:7" ht="18.75" x14ac:dyDescent="0.3">
      <c r="A14" s="4" t="s">
        <v>11</v>
      </c>
    </row>
    <row r="16" spans="1:7" ht="29.25" customHeight="1" x14ac:dyDescent="0.25">
      <c r="A16" s="80" t="s">
        <v>6</v>
      </c>
      <c r="B16" s="80"/>
      <c r="C16" s="60"/>
      <c r="D16" s="60"/>
    </row>
    <row r="17" spans="1:7" x14ac:dyDescent="0.25">
      <c r="A17" s="61">
        <v>1</v>
      </c>
      <c r="B17" s="61"/>
      <c r="C17" s="62"/>
      <c r="D17" s="62"/>
    </row>
    <row r="18" spans="1:7" x14ac:dyDescent="0.25">
      <c r="A18" s="61" t="s">
        <v>204</v>
      </c>
      <c r="B18" s="61"/>
      <c r="C18" s="75"/>
      <c r="D18" s="75"/>
    </row>
    <row r="20" spans="1:7" ht="18.75" x14ac:dyDescent="0.3">
      <c r="A20" s="4" t="s">
        <v>12</v>
      </c>
    </row>
    <row r="21" spans="1:7" x14ac:dyDescent="0.25">
      <c r="G21" s="8" t="s">
        <v>139</v>
      </c>
    </row>
    <row r="22" spans="1:7" ht="63" x14ac:dyDescent="0.25">
      <c r="A22" s="76" t="s">
        <v>7</v>
      </c>
      <c r="B22" s="76"/>
      <c r="C22" s="76"/>
      <c r="D22" s="76"/>
      <c r="E22" s="12" t="s">
        <v>8</v>
      </c>
      <c r="F22" s="2" t="s">
        <v>9</v>
      </c>
      <c r="G22" s="24" t="s">
        <v>235</v>
      </c>
    </row>
    <row r="23" spans="1:7" x14ac:dyDescent="0.25">
      <c r="A23" s="61">
        <v>1</v>
      </c>
      <c r="B23" s="61"/>
      <c r="C23" s="61"/>
      <c r="D23" s="61"/>
      <c r="E23" s="25">
        <v>2</v>
      </c>
      <c r="F23" s="25">
        <v>3</v>
      </c>
      <c r="G23" s="25">
        <v>4</v>
      </c>
    </row>
    <row r="24" spans="1:7" ht="18.75" x14ac:dyDescent="0.3">
      <c r="A24" s="70" t="s">
        <v>13</v>
      </c>
      <c r="B24" s="71"/>
      <c r="C24" s="71"/>
      <c r="D24" s="71"/>
      <c r="E24" s="71"/>
      <c r="F24" s="71"/>
      <c r="G24" s="71"/>
    </row>
    <row r="25" spans="1:7" x14ac:dyDescent="0.25">
      <c r="A25" s="54" t="s">
        <v>14</v>
      </c>
      <c r="B25" s="54"/>
      <c r="C25" s="54"/>
      <c r="D25" s="54"/>
      <c r="E25" s="26" t="s">
        <v>21</v>
      </c>
      <c r="F25" s="27">
        <f>F28</f>
        <v>95400000</v>
      </c>
      <c r="G25" s="13">
        <v>0</v>
      </c>
    </row>
    <row r="26" spans="1:7" x14ac:dyDescent="0.25">
      <c r="A26" s="54" t="s">
        <v>15</v>
      </c>
      <c r="B26" s="55"/>
      <c r="C26" s="55"/>
      <c r="D26" s="55"/>
      <c r="E26" s="56" t="s">
        <v>17</v>
      </c>
      <c r="F26" s="28"/>
      <c r="G26" s="13"/>
    </row>
    <row r="27" spans="1:7" x14ac:dyDescent="0.25">
      <c r="A27" s="54" t="s">
        <v>16</v>
      </c>
      <c r="B27" s="55"/>
      <c r="C27" s="55"/>
      <c r="D27" s="55"/>
      <c r="E27" s="57"/>
      <c r="F27" s="28"/>
      <c r="G27" s="13"/>
    </row>
    <row r="28" spans="1:7" x14ac:dyDescent="0.25">
      <c r="A28" s="54" t="s">
        <v>18</v>
      </c>
      <c r="B28" s="55"/>
      <c r="C28" s="55"/>
      <c r="D28" s="55"/>
      <c r="E28" s="26" t="s">
        <v>19</v>
      </c>
      <c r="F28" s="29">
        <f>H68+H69</f>
        <v>95400000</v>
      </c>
      <c r="G28" s="13">
        <v>0</v>
      </c>
    </row>
    <row r="29" spans="1:7" x14ac:dyDescent="0.25">
      <c r="A29" s="54" t="s">
        <v>20</v>
      </c>
      <c r="B29" s="55"/>
      <c r="C29" s="55"/>
      <c r="D29" s="55"/>
      <c r="E29" s="26" t="s">
        <v>22</v>
      </c>
      <c r="F29" s="27">
        <f>F31</f>
        <v>25139410.129999999</v>
      </c>
      <c r="G29" s="13">
        <v>0</v>
      </c>
    </row>
    <row r="30" spans="1:7" x14ac:dyDescent="0.25">
      <c r="A30" s="54" t="s">
        <v>15</v>
      </c>
      <c r="B30" s="55"/>
      <c r="C30" s="55"/>
      <c r="D30" s="55"/>
      <c r="E30" s="56" t="s">
        <v>24</v>
      </c>
      <c r="F30" s="28"/>
      <c r="G30" s="13"/>
    </row>
    <row r="31" spans="1:7" x14ac:dyDescent="0.25">
      <c r="A31" s="54" t="s">
        <v>23</v>
      </c>
      <c r="B31" s="55"/>
      <c r="C31" s="55"/>
      <c r="D31" s="55"/>
      <c r="E31" s="57"/>
      <c r="F31" s="27">
        <f>F33+F34</f>
        <v>25139410.129999999</v>
      </c>
      <c r="G31" s="13">
        <v>0</v>
      </c>
    </row>
    <row r="32" spans="1:7" x14ac:dyDescent="0.25">
      <c r="A32" s="54" t="s">
        <v>15</v>
      </c>
      <c r="B32" s="55"/>
      <c r="C32" s="55"/>
      <c r="D32" s="55"/>
      <c r="E32" s="56" t="s">
        <v>26</v>
      </c>
      <c r="F32" s="28"/>
      <c r="G32" s="13"/>
    </row>
    <row r="33" spans="1:7" x14ac:dyDescent="0.25">
      <c r="A33" s="54" t="s">
        <v>25</v>
      </c>
      <c r="B33" s="55"/>
      <c r="C33" s="55"/>
      <c r="D33" s="55"/>
      <c r="E33" s="57"/>
      <c r="F33" s="27">
        <f>J84</f>
        <v>13398994.949999999</v>
      </c>
      <c r="G33" s="13">
        <v>0</v>
      </c>
    </row>
    <row r="34" spans="1:7" ht="31.5" customHeight="1" x14ac:dyDescent="0.25">
      <c r="A34" s="66" t="s">
        <v>27</v>
      </c>
      <c r="B34" s="67"/>
      <c r="C34" s="67"/>
      <c r="D34" s="67"/>
      <c r="E34" s="26" t="s">
        <v>28</v>
      </c>
      <c r="F34" s="27">
        <f>I90</f>
        <v>11740415.18</v>
      </c>
      <c r="G34" s="13">
        <v>0</v>
      </c>
    </row>
    <row r="35" spans="1:7" ht="33" customHeight="1" x14ac:dyDescent="0.25">
      <c r="A35" s="66" t="s">
        <v>29</v>
      </c>
      <c r="B35" s="67"/>
      <c r="C35" s="67"/>
      <c r="D35" s="67"/>
      <c r="E35" s="26" t="s">
        <v>30</v>
      </c>
      <c r="F35" s="28"/>
      <c r="G35" s="13"/>
    </row>
    <row r="36" spans="1:7" x14ac:dyDescent="0.25">
      <c r="A36" s="54" t="s">
        <v>32</v>
      </c>
      <c r="B36" s="55"/>
      <c r="C36" s="55"/>
      <c r="D36" s="55"/>
      <c r="E36" s="26" t="s">
        <v>31</v>
      </c>
      <c r="F36" s="28"/>
      <c r="G36" s="13"/>
    </row>
    <row r="37" spans="1:7" x14ac:dyDescent="0.25">
      <c r="A37" s="54" t="s">
        <v>33</v>
      </c>
      <c r="B37" s="55"/>
      <c r="C37" s="55"/>
      <c r="D37" s="55"/>
      <c r="E37" s="26" t="s">
        <v>34</v>
      </c>
      <c r="F37" s="28"/>
      <c r="G37" s="13"/>
    </row>
    <row r="38" spans="1:7" x14ac:dyDescent="0.25">
      <c r="A38" s="54" t="s">
        <v>35</v>
      </c>
      <c r="B38" s="55"/>
      <c r="C38" s="55"/>
      <c r="D38" s="55"/>
      <c r="E38" s="26" t="s">
        <v>36</v>
      </c>
      <c r="F38" s="28"/>
      <c r="G38" s="13"/>
    </row>
    <row r="39" spans="1:7" ht="30.75" customHeight="1" x14ac:dyDescent="0.25">
      <c r="A39" s="66" t="s">
        <v>38</v>
      </c>
      <c r="B39" s="67"/>
      <c r="C39" s="67"/>
      <c r="D39" s="67"/>
      <c r="E39" s="26" t="s">
        <v>37</v>
      </c>
      <c r="F39" s="28"/>
      <c r="G39" s="13"/>
    </row>
    <row r="40" spans="1:7" x14ac:dyDescent="0.25">
      <c r="A40" s="54" t="s">
        <v>40</v>
      </c>
      <c r="B40" s="55"/>
      <c r="C40" s="55"/>
      <c r="D40" s="55"/>
      <c r="E40" s="26" t="s">
        <v>39</v>
      </c>
      <c r="F40" s="28"/>
      <c r="G40" s="13"/>
    </row>
    <row r="41" spans="1:7" x14ac:dyDescent="0.25">
      <c r="A41" s="54" t="s">
        <v>15</v>
      </c>
      <c r="B41" s="55"/>
      <c r="C41" s="55"/>
      <c r="D41" s="55"/>
      <c r="E41" s="56" t="s">
        <v>42</v>
      </c>
      <c r="F41" s="28"/>
      <c r="G41" s="13"/>
    </row>
    <row r="42" spans="1:7" x14ac:dyDescent="0.25">
      <c r="A42" s="54" t="s">
        <v>41</v>
      </c>
      <c r="B42" s="55"/>
      <c r="C42" s="55"/>
      <c r="D42" s="55"/>
      <c r="E42" s="65"/>
      <c r="F42" s="28"/>
      <c r="G42" s="13"/>
    </row>
    <row r="43" spans="1:7" x14ac:dyDescent="0.25">
      <c r="A43" s="54" t="s">
        <v>43</v>
      </c>
      <c r="B43" s="55"/>
      <c r="C43" s="55"/>
      <c r="D43" s="55"/>
      <c r="E43" s="26" t="s">
        <v>44</v>
      </c>
      <c r="F43" s="28"/>
      <c r="G43" s="13"/>
    </row>
    <row r="44" spans="1:7" x14ac:dyDescent="0.25">
      <c r="A44" s="54" t="s">
        <v>45</v>
      </c>
      <c r="B44" s="55"/>
      <c r="C44" s="55"/>
      <c r="D44" s="55"/>
      <c r="E44" s="26" t="s">
        <v>46</v>
      </c>
      <c r="F44" s="28"/>
      <c r="G44" s="13"/>
    </row>
    <row r="45" spans="1:7" x14ac:dyDescent="0.25">
      <c r="A45" s="54" t="s">
        <v>47</v>
      </c>
      <c r="B45" s="55"/>
      <c r="C45" s="55"/>
      <c r="D45" s="55"/>
      <c r="E45" s="26" t="s">
        <v>48</v>
      </c>
      <c r="F45" s="28"/>
      <c r="G45" s="13"/>
    </row>
    <row r="46" spans="1:7" ht="32.25" customHeight="1" x14ac:dyDescent="0.25">
      <c r="A46" s="66" t="s">
        <v>49</v>
      </c>
      <c r="B46" s="67"/>
      <c r="C46" s="67"/>
      <c r="D46" s="67"/>
      <c r="E46" s="26" t="s">
        <v>50</v>
      </c>
      <c r="F46" s="27">
        <f>F25+F29+F44+F45</f>
        <v>120539410.13</v>
      </c>
      <c r="G46" s="13">
        <v>0</v>
      </c>
    </row>
    <row r="47" spans="1:7" ht="18.75" x14ac:dyDescent="0.3">
      <c r="A47" s="70" t="s">
        <v>51</v>
      </c>
      <c r="B47" s="71"/>
      <c r="C47" s="71"/>
      <c r="D47" s="71"/>
      <c r="E47" s="71"/>
      <c r="F47" s="71"/>
      <c r="G47" s="71"/>
    </row>
    <row r="48" spans="1:7" x14ac:dyDescent="0.25">
      <c r="A48" s="54" t="s">
        <v>52</v>
      </c>
      <c r="B48" s="55"/>
      <c r="C48" s="55"/>
      <c r="D48" s="55"/>
      <c r="E48" s="26" t="s">
        <v>53</v>
      </c>
      <c r="F48" s="43">
        <f>64788+534218.95+14463.93</f>
        <v>613470.88</v>
      </c>
      <c r="G48" s="13">
        <v>0</v>
      </c>
    </row>
    <row r="49" spans="1:14" ht="18.75" x14ac:dyDescent="0.3">
      <c r="A49" s="70" t="s">
        <v>54</v>
      </c>
      <c r="B49" s="71"/>
      <c r="C49" s="71"/>
      <c r="D49" s="71"/>
      <c r="E49" s="71"/>
      <c r="F49" s="71"/>
      <c r="G49" s="71"/>
    </row>
    <row r="50" spans="1:14" ht="32.25" customHeight="1" x14ac:dyDescent="0.25">
      <c r="A50" s="66" t="s">
        <v>55</v>
      </c>
      <c r="B50" s="67"/>
      <c r="C50" s="67"/>
      <c r="D50" s="67"/>
      <c r="E50" s="26" t="s">
        <v>56</v>
      </c>
      <c r="F50" s="30">
        <f>F46-F48</f>
        <v>119925939.25</v>
      </c>
      <c r="G50" s="13">
        <v>0</v>
      </c>
    </row>
    <row r="51" spans="1:14" ht="18.75" x14ac:dyDescent="0.3">
      <c r="A51" s="70" t="s">
        <v>57</v>
      </c>
      <c r="B51" s="71"/>
      <c r="C51" s="71"/>
      <c r="D51" s="71"/>
      <c r="E51" s="71"/>
      <c r="F51" s="71"/>
      <c r="G51" s="71"/>
    </row>
    <row r="52" spans="1:14" x14ac:dyDescent="0.25">
      <c r="A52" s="68" t="s">
        <v>57</v>
      </c>
      <c r="B52" s="69"/>
      <c r="C52" s="69"/>
      <c r="D52" s="69"/>
      <c r="E52" s="11" t="s">
        <v>58</v>
      </c>
      <c r="F52" s="27">
        <v>35000000</v>
      </c>
      <c r="G52" s="15"/>
    </row>
    <row r="53" spans="1:14" ht="48.75" customHeight="1" x14ac:dyDescent="0.25">
      <c r="A53" s="63" t="s">
        <v>59</v>
      </c>
      <c r="B53" s="64"/>
      <c r="C53" s="64"/>
      <c r="D53" s="64"/>
      <c r="E53" s="72" t="s">
        <v>143</v>
      </c>
      <c r="F53" s="71"/>
      <c r="G53" s="55"/>
    </row>
    <row r="54" spans="1:14" x14ac:dyDescent="0.25">
      <c r="E54" s="5"/>
    </row>
    <row r="55" spans="1:14" x14ac:dyDescent="0.25">
      <c r="E55" s="5"/>
    </row>
    <row r="56" spans="1:14" ht="18.75" x14ac:dyDescent="0.3">
      <c r="A56" s="46" t="s">
        <v>60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8" spans="1:14" ht="18.75" x14ac:dyDescent="0.3">
      <c r="A58" s="4" t="s">
        <v>74</v>
      </c>
    </row>
    <row r="59" spans="1:14" ht="110.25" x14ac:dyDescent="0.25">
      <c r="A59" s="39" t="s">
        <v>61</v>
      </c>
      <c r="B59" s="39" t="s">
        <v>69</v>
      </c>
      <c r="C59" s="39" t="s">
        <v>62</v>
      </c>
      <c r="D59" s="39" t="s">
        <v>63</v>
      </c>
      <c r="E59" s="39" t="s">
        <v>64</v>
      </c>
      <c r="F59" s="39" t="s">
        <v>65</v>
      </c>
      <c r="G59" s="39" t="s">
        <v>66</v>
      </c>
      <c r="H59" s="39" t="s">
        <v>70</v>
      </c>
      <c r="I59" s="39" t="s">
        <v>67</v>
      </c>
      <c r="J59" s="39" t="s">
        <v>71</v>
      </c>
      <c r="K59" s="39" t="s">
        <v>68</v>
      </c>
    </row>
    <row r="60" spans="1:14" x14ac:dyDescent="0.25">
      <c r="A60" s="38">
        <v>1</v>
      </c>
      <c r="B60" s="38">
        <v>2</v>
      </c>
      <c r="C60" s="38">
        <v>3</v>
      </c>
      <c r="D60" s="38">
        <v>4</v>
      </c>
      <c r="E60" s="38">
        <v>5</v>
      </c>
      <c r="F60" s="38">
        <v>6</v>
      </c>
      <c r="G60" s="38">
        <v>7</v>
      </c>
      <c r="H60" s="38">
        <v>8</v>
      </c>
      <c r="I60" s="38">
        <v>9</v>
      </c>
      <c r="J60" s="38">
        <v>10</v>
      </c>
      <c r="K60" s="38">
        <v>11</v>
      </c>
    </row>
    <row r="61" spans="1:14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</row>
    <row r="62" spans="1:14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</row>
    <row r="63" spans="1:14" x14ac:dyDescent="0.25">
      <c r="A63" s="38" t="s">
        <v>72</v>
      </c>
      <c r="B63" s="38" t="s">
        <v>73</v>
      </c>
      <c r="C63" s="38" t="s">
        <v>73</v>
      </c>
      <c r="D63" s="38" t="s">
        <v>73</v>
      </c>
      <c r="E63" s="38" t="s">
        <v>73</v>
      </c>
      <c r="F63" s="38" t="s">
        <v>73</v>
      </c>
      <c r="G63" s="38" t="s">
        <v>73</v>
      </c>
      <c r="H63" s="38"/>
      <c r="I63" s="38"/>
      <c r="J63" s="38" t="s">
        <v>73</v>
      </c>
      <c r="K63" s="38" t="s">
        <v>73</v>
      </c>
    </row>
    <row r="65" spans="1:14" ht="18.75" x14ac:dyDescent="0.3">
      <c r="A65" s="4" t="s">
        <v>75</v>
      </c>
    </row>
    <row r="66" spans="1:14" ht="94.5" x14ac:dyDescent="0.25">
      <c r="A66" s="39" t="s">
        <v>61</v>
      </c>
      <c r="B66" s="39" t="s">
        <v>76</v>
      </c>
      <c r="C66" s="39" t="s">
        <v>62</v>
      </c>
      <c r="D66" s="39" t="s">
        <v>63</v>
      </c>
      <c r="E66" s="39" t="s">
        <v>64</v>
      </c>
      <c r="F66" s="39" t="s">
        <v>77</v>
      </c>
      <c r="G66" s="39" t="s">
        <v>78</v>
      </c>
      <c r="H66" s="39" t="s">
        <v>70</v>
      </c>
      <c r="I66" s="39" t="s">
        <v>67</v>
      </c>
      <c r="J66" s="23" t="s">
        <v>71</v>
      </c>
      <c r="K66" s="39" t="s">
        <v>68</v>
      </c>
    </row>
    <row r="67" spans="1:14" x14ac:dyDescent="0.25">
      <c r="A67" s="38">
        <v>1</v>
      </c>
      <c r="B67" s="38">
        <v>2</v>
      </c>
      <c r="C67" s="38">
        <v>3</v>
      </c>
      <c r="D67" s="38">
        <v>4</v>
      </c>
      <c r="E67" s="38">
        <v>5</v>
      </c>
      <c r="F67" s="38">
        <v>6</v>
      </c>
      <c r="G67" s="38">
        <v>7</v>
      </c>
      <c r="H67" s="38">
        <v>8</v>
      </c>
      <c r="I67" s="38">
        <v>9</v>
      </c>
      <c r="J67" s="38">
        <v>10</v>
      </c>
      <c r="K67" s="38">
        <v>11</v>
      </c>
    </row>
    <row r="68" spans="1:14" ht="47.25" x14ac:dyDescent="0.25">
      <c r="A68" s="38">
        <v>1</v>
      </c>
      <c r="B68" s="40" t="s">
        <v>144</v>
      </c>
      <c r="C68" s="14" t="s">
        <v>147</v>
      </c>
      <c r="D68" s="38">
        <v>1000</v>
      </c>
      <c r="E68" s="38" t="s">
        <v>145</v>
      </c>
      <c r="F68" s="21" t="s">
        <v>237</v>
      </c>
      <c r="G68" s="38" t="s">
        <v>146</v>
      </c>
      <c r="H68" s="15">
        <v>77400000</v>
      </c>
      <c r="I68" s="15">
        <f>H68/F46*100</f>
        <v>64.211364496080776</v>
      </c>
      <c r="J68" s="38" t="s">
        <v>198</v>
      </c>
      <c r="K68" s="38" t="s">
        <v>148</v>
      </c>
    </row>
    <row r="69" spans="1:14" ht="47.25" x14ac:dyDescent="0.25">
      <c r="A69" s="38">
        <v>2</v>
      </c>
      <c r="B69" s="40" t="s">
        <v>144</v>
      </c>
      <c r="C69" s="14" t="s">
        <v>147</v>
      </c>
      <c r="D69" s="38">
        <v>1000</v>
      </c>
      <c r="E69" s="38" t="s">
        <v>145</v>
      </c>
      <c r="F69" s="21" t="s">
        <v>237</v>
      </c>
      <c r="G69" s="38" t="s">
        <v>149</v>
      </c>
      <c r="H69" s="15">
        <v>18000000</v>
      </c>
      <c r="I69" s="15">
        <f>H69/F46*100</f>
        <v>14.932875464204828</v>
      </c>
      <c r="J69" s="38" t="s">
        <v>198</v>
      </c>
      <c r="K69" s="38" t="s">
        <v>148</v>
      </c>
    </row>
    <row r="70" spans="1:14" x14ac:dyDescent="0.25">
      <c r="A70" s="38" t="s">
        <v>72</v>
      </c>
      <c r="B70" s="38" t="s">
        <v>73</v>
      </c>
      <c r="C70" s="38" t="s">
        <v>73</v>
      </c>
      <c r="D70" s="38" t="s">
        <v>73</v>
      </c>
      <c r="E70" s="38" t="s">
        <v>73</v>
      </c>
      <c r="F70" s="38" t="s">
        <v>73</v>
      </c>
      <c r="G70" s="38" t="s">
        <v>73</v>
      </c>
      <c r="H70" s="15">
        <f>H68+H69</f>
        <v>95400000</v>
      </c>
      <c r="I70" s="15">
        <f>I68+I69</f>
        <v>79.144239960285603</v>
      </c>
      <c r="J70" s="38" t="s">
        <v>73</v>
      </c>
      <c r="K70" s="38" t="s">
        <v>73</v>
      </c>
    </row>
    <row r="71" spans="1:14" x14ac:dyDescent="0.25">
      <c r="I71" s="30"/>
    </row>
    <row r="72" spans="1:14" ht="18.75" x14ac:dyDescent="0.3">
      <c r="A72" s="4" t="s">
        <v>79</v>
      </c>
    </row>
    <row r="73" spans="1:14" ht="94.5" x14ac:dyDescent="0.25">
      <c r="A73" s="39" t="s">
        <v>61</v>
      </c>
      <c r="B73" s="39" t="s">
        <v>80</v>
      </c>
      <c r="C73" s="39" t="s">
        <v>81</v>
      </c>
      <c r="D73" s="39" t="s">
        <v>82</v>
      </c>
      <c r="E73" s="39" t="s">
        <v>83</v>
      </c>
      <c r="F73" s="39" t="s">
        <v>84</v>
      </c>
      <c r="G73" s="39" t="s">
        <v>85</v>
      </c>
      <c r="H73" s="39" t="s">
        <v>86</v>
      </c>
      <c r="I73" s="39" t="s">
        <v>87</v>
      </c>
      <c r="J73" s="39" t="s">
        <v>88</v>
      </c>
      <c r="K73" s="39" t="s">
        <v>67</v>
      </c>
      <c r="L73" s="23" t="s">
        <v>89</v>
      </c>
      <c r="M73" s="39" t="s">
        <v>90</v>
      </c>
    </row>
    <row r="74" spans="1:14" x14ac:dyDescent="0.25">
      <c r="A74" s="38">
        <v>1</v>
      </c>
      <c r="B74" s="38">
        <v>2</v>
      </c>
      <c r="C74" s="38">
        <v>3</v>
      </c>
      <c r="D74" s="38">
        <v>4</v>
      </c>
      <c r="E74" s="38">
        <v>5</v>
      </c>
      <c r="F74" s="38">
        <v>6</v>
      </c>
      <c r="G74" s="38">
        <v>7</v>
      </c>
      <c r="H74" s="38">
        <v>8</v>
      </c>
      <c r="I74" s="38">
        <v>9</v>
      </c>
      <c r="J74" s="38">
        <v>10</v>
      </c>
      <c r="K74" s="38">
        <v>11</v>
      </c>
      <c r="L74" s="38">
        <v>12</v>
      </c>
      <c r="M74" s="38">
        <v>13</v>
      </c>
    </row>
    <row r="75" spans="1:14" ht="47.25" x14ac:dyDescent="0.25">
      <c r="A75" s="38">
        <v>1</v>
      </c>
      <c r="B75" s="16" t="s">
        <v>150</v>
      </c>
      <c r="C75" s="42" t="s">
        <v>154</v>
      </c>
      <c r="D75" s="38">
        <v>5321029508</v>
      </c>
      <c r="E75" s="38" t="s">
        <v>151</v>
      </c>
      <c r="F75" s="38" t="s">
        <v>153</v>
      </c>
      <c r="G75" s="17" t="s">
        <v>152</v>
      </c>
      <c r="H75" s="44">
        <v>43424</v>
      </c>
      <c r="I75" s="15">
        <v>44</v>
      </c>
      <c r="J75" s="15">
        <v>46332</v>
      </c>
      <c r="K75" s="15">
        <f>J75/F46*100</f>
        <v>3.843722144486323E-2</v>
      </c>
      <c r="L75" s="38" t="s">
        <v>199</v>
      </c>
      <c r="M75" s="38" t="s">
        <v>148</v>
      </c>
      <c r="N75" s="18"/>
    </row>
    <row r="76" spans="1:14" ht="47.25" x14ac:dyDescent="0.25">
      <c r="A76" s="38">
        <v>2</v>
      </c>
      <c r="B76" s="40" t="s">
        <v>155</v>
      </c>
      <c r="C76" s="19" t="s">
        <v>159</v>
      </c>
      <c r="D76" s="38">
        <v>7728168971</v>
      </c>
      <c r="E76" s="38" t="s">
        <v>158</v>
      </c>
      <c r="F76" s="38" t="s">
        <v>157</v>
      </c>
      <c r="G76" s="38" t="s">
        <v>156</v>
      </c>
      <c r="H76" s="45">
        <v>42667</v>
      </c>
      <c r="I76" s="15">
        <v>440</v>
      </c>
      <c r="J76" s="15">
        <v>455241.6</v>
      </c>
      <c r="K76" s="15">
        <f>J76/F46*100</f>
        <v>0.3776703399402972</v>
      </c>
      <c r="L76" s="38" t="s">
        <v>200</v>
      </c>
      <c r="M76" s="38" t="s">
        <v>148</v>
      </c>
    </row>
    <row r="77" spans="1:14" ht="47.25" x14ac:dyDescent="0.25">
      <c r="A77" s="38">
        <v>3</v>
      </c>
      <c r="B77" s="40" t="s">
        <v>155</v>
      </c>
      <c r="C77" s="42" t="s">
        <v>159</v>
      </c>
      <c r="D77" s="38">
        <v>7728168971</v>
      </c>
      <c r="E77" s="38" t="s">
        <v>158</v>
      </c>
      <c r="F77" s="38" t="s">
        <v>161</v>
      </c>
      <c r="G77" s="38" t="s">
        <v>160</v>
      </c>
      <c r="H77" s="44">
        <v>43393</v>
      </c>
      <c r="I77" s="15">
        <v>38</v>
      </c>
      <c r="J77" s="15">
        <v>40937.019999999997</v>
      </c>
      <c r="K77" s="15">
        <f>J77/F46*100</f>
        <v>3.3961523418647908E-2</v>
      </c>
      <c r="L77" s="38" t="s">
        <v>200</v>
      </c>
      <c r="M77" s="38" t="s">
        <v>148</v>
      </c>
    </row>
    <row r="78" spans="1:14" ht="47.25" x14ac:dyDescent="0.25">
      <c r="A78" s="38">
        <v>4</v>
      </c>
      <c r="B78" s="40" t="s">
        <v>166</v>
      </c>
      <c r="C78" s="19" t="s">
        <v>165</v>
      </c>
      <c r="D78" s="42" t="s">
        <v>164</v>
      </c>
      <c r="E78" s="38" t="s">
        <v>158</v>
      </c>
      <c r="F78" s="38" t="s">
        <v>163</v>
      </c>
      <c r="G78" s="38" t="s">
        <v>162</v>
      </c>
      <c r="H78" s="44">
        <v>42660</v>
      </c>
      <c r="I78" s="15">
        <v>4480</v>
      </c>
      <c r="J78" s="15">
        <v>4698624</v>
      </c>
      <c r="K78" s="15">
        <f>J78/F46*100</f>
        <v>3.8979981691735528</v>
      </c>
      <c r="L78" s="38" t="s">
        <v>200</v>
      </c>
      <c r="M78" s="38" t="s">
        <v>148</v>
      </c>
    </row>
    <row r="79" spans="1:14" ht="47.25" x14ac:dyDescent="0.25">
      <c r="A79" s="38">
        <v>5</v>
      </c>
      <c r="B79" s="40" t="s">
        <v>166</v>
      </c>
      <c r="C79" s="42" t="s">
        <v>165</v>
      </c>
      <c r="D79" s="42" t="s">
        <v>164</v>
      </c>
      <c r="E79" s="38" t="s">
        <v>158</v>
      </c>
      <c r="F79" s="38" t="s">
        <v>167</v>
      </c>
      <c r="G79" s="38" t="s">
        <v>168</v>
      </c>
      <c r="H79" s="44">
        <v>43542</v>
      </c>
      <c r="I79" s="15">
        <v>55</v>
      </c>
      <c r="J79" s="15">
        <v>55581.9</v>
      </c>
      <c r="K79" s="15">
        <f>J79/F46*100</f>
        <v>4.6110977264660354E-2</v>
      </c>
      <c r="L79" s="38" t="s">
        <v>200</v>
      </c>
      <c r="M79" s="38" t="s">
        <v>148</v>
      </c>
    </row>
    <row r="80" spans="1:14" ht="110.25" x14ac:dyDescent="0.25">
      <c r="A80" s="38">
        <v>6</v>
      </c>
      <c r="B80" s="40" t="s">
        <v>171</v>
      </c>
      <c r="C80" s="42" t="s">
        <v>172</v>
      </c>
      <c r="D80" s="42" t="s">
        <v>173</v>
      </c>
      <c r="E80" s="38" t="s">
        <v>151</v>
      </c>
      <c r="F80" s="38" t="s">
        <v>170</v>
      </c>
      <c r="G80" s="38" t="s">
        <v>169</v>
      </c>
      <c r="H80" s="44">
        <v>45722</v>
      </c>
      <c r="I80" s="15">
        <v>155</v>
      </c>
      <c r="J80" s="15">
        <v>162216.79999999999</v>
      </c>
      <c r="K80" s="15">
        <f>J80/F46*100</f>
        <v>0.13457573736676787</v>
      </c>
      <c r="L80" s="38" t="s">
        <v>199</v>
      </c>
      <c r="M80" s="38" t="s">
        <v>148</v>
      </c>
    </row>
    <row r="81" spans="1:13" ht="47.25" x14ac:dyDescent="0.25">
      <c r="A81" s="38">
        <v>7</v>
      </c>
      <c r="B81" s="40" t="s">
        <v>176</v>
      </c>
      <c r="C81" s="42" t="s">
        <v>177</v>
      </c>
      <c r="D81" s="42" t="s">
        <v>178</v>
      </c>
      <c r="E81" s="38" t="s">
        <v>151</v>
      </c>
      <c r="F81" s="38" t="s">
        <v>174</v>
      </c>
      <c r="G81" s="38" t="s">
        <v>175</v>
      </c>
      <c r="H81" s="44">
        <v>42865</v>
      </c>
      <c r="I81" s="15">
        <v>3759</v>
      </c>
      <c r="J81" s="15">
        <v>3954731.13</v>
      </c>
      <c r="K81" s="15">
        <f>J81/F46*100</f>
        <v>3.2808615254835574</v>
      </c>
      <c r="L81" s="38" t="s">
        <v>201</v>
      </c>
      <c r="M81" s="38" t="s">
        <v>148</v>
      </c>
    </row>
    <row r="82" spans="1:13" ht="78.75" x14ac:dyDescent="0.25">
      <c r="A82" s="38">
        <v>8</v>
      </c>
      <c r="B82" s="40" t="s">
        <v>185</v>
      </c>
      <c r="C82" s="42" t="s">
        <v>186</v>
      </c>
      <c r="D82" s="42" t="s">
        <v>187</v>
      </c>
      <c r="E82" s="38" t="s">
        <v>158</v>
      </c>
      <c r="F82" s="38" t="s">
        <v>184</v>
      </c>
      <c r="G82" s="38" t="s">
        <v>183</v>
      </c>
      <c r="H82" s="44">
        <v>42775</v>
      </c>
      <c r="I82" s="15">
        <v>825</v>
      </c>
      <c r="J82" s="15">
        <v>843760.5</v>
      </c>
      <c r="K82" s="15">
        <f>J82/F46*100</f>
        <v>0.69998724822862213</v>
      </c>
      <c r="L82" s="38" t="s">
        <v>200</v>
      </c>
      <c r="M82" s="38" t="s">
        <v>148</v>
      </c>
    </row>
    <row r="83" spans="1:13" ht="78.75" x14ac:dyDescent="0.25">
      <c r="A83" s="38">
        <v>9</v>
      </c>
      <c r="B83" s="40" t="s">
        <v>185</v>
      </c>
      <c r="C83" s="42" t="s">
        <v>186</v>
      </c>
      <c r="D83" s="42" t="s">
        <v>187</v>
      </c>
      <c r="E83" s="38" t="s">
        <v>158</v>
      </c>
      <c r="F83" s="38" t="s">
        <v>189</v>
      </c>
      <c r="G83" s="38" t="s">
        <v>188</v>
      </c>
      <c r="H83" s="44">
        <v>43256</v>
      </c>
      <c r="I83" s="15">
        <v>3000</v>
      </c>
      <c r="J83" s="15">
        <v>3141570</v>
      </c>
      <c r="K83" s="15">
        <f>J83/F46*100</f>
        <v>2.6062596428934426</v>
      </c>
      <c r="L83" s="38" t="s">
        <v>200</v>
      </c>
      <c r="M83" s="38" t="s">
        <v>148</v>
      </c>
    </row>
    <row r="84" spans="1:13" x14ac:dyDescent="0.25">
      <c r="A84" s="38" t="s">
        <v>72</v>
      </c>
      <c r="B84" s="38" t="s">
        <v>73</v>
      </c>
      <c r="C84" s="38" t="s">
        <v>73</v>
      </c>
      <c r="D84" s="38" t="s">
        <v>73</v>
      </c>
      <c r="E84" s="38" t="s">
        <v>73</v>
      </c>
      <c r="F84" s="38" t="s">
        <v>73</v>
      </c>
      <c r="G84" s="38" t="s">
        <v>73</v>
      </c>
      <c r="H84" s="38" t="s">
        <v>73</v>
      </c>
      <c r="I84" s="38" t="s">
        <v>73</v>
      </c>
      <c r="J84" s="15">
        <f>J75+J76+J77+J78+J79+J80+J81+J82+J83</f>
        <v>13398994.949999999</v>
      </c>
      <c r="K84" s="15">
        <f>K75+K76+K77+K78+K79+K80+K81+K82+K83</f>
        <v>11.115862385214411</v>
      </c>
      <c r="L84" s="38" t="s">
        <v>73</v>
      </c>
      <c r="M84" s="38" t="s">
        <v>73</v>
      </c>
    </row>
    <row r="85" spans="1:13" x14ac:dyDescent="0.25">
      <c r="K85" s="30"/>
    </row>
    <row r="86" spans="1:13" ht="18.75" x14ac:dyDescent="0.3">
      <c r="A86" s="4" t="s">
        <v>91</v>
      </c>
    </row>
    <row r="87" spans="1:13" ht="126" x14ac:dyDescent="0.25">
      <c r="A87" s="39" t="s">
        <v>61</v>
      </c>
      <c r="B87" s="39" t="s">
        <v>80</v>
      </c>
      <c r="C87" s="39" t="s">
        <v>81</v>
      </c>
      <c r="D87" s="39" t="s">
        <v>82</v>
      </c>
      <c r="E87" s="39" t="s">
        <v>92</v>
      </c>
      <c r="F87" s="39" t="s">
        <v>85</v>
      </c>
      <c r="G87" s="39" t="s">
        <v>86</v>
      </c>
      <c r="H87" s="39" t="s">
        <v>87</v>
      </c>
      <c r="I87" s="39" t="s">
        <v>88</v>
      </c>
      <c r="J87" s="39" t="s">
        <v>67</v>
      </c>
      <c r="K87" s="23" t="s">
        <v>89</v>
      </c>
      <c r="L87" s="39" t="s">
        <v>90</v>
      </c>
      <c r="M87" s="9"/>
    </row>
    <row r="88" spans="1:13" x14ac:dyDescent="0.25">
      <c r="A88" s="38">
        <v>1</v>
      </c>
      <c r="B88" s="38">
        <v>2</v>
      </c>
      <c r="C88" s="38">
        <v>3</v>
      </c>
      <c r="D88" s="38">
        <v>4</v>
      </c>
      <c r="E88" s="38">
        <v>5</v>
      </c>
      <c r="F88" s="38">
        <v>6</v>
      </c>
      <c r="G88" s="38">
        <v>7</v>
      </c>
      <c r="H88" s="38">
        <v>8</v>
      </c>
      <c r="I88" s="38">
        <v>9</v>
      </c>
      <c r="J88" s="38">
        <v>10</v>
      </c>
      <c r="K88" s="38">
        <v>11</v>
      </c>
      <c r="L88" s="38">
        <v>12</v>
      </c>
      <c r="M88" s="41"/>
    </row>
    <row r="89" spans="1:13" ht="63" x14ac:dyDescent="0.25">
      <c r="A89" s="38">
        <v>1</v>
      </c>
      <c r="B89" s="20" t="s">
        <v>179</v>
      </c>
      <c r="C89" s="42" t="s">
        <v>180</v>
      </c>
      <c r="D89" s="38">
        <v>7710168360</v>
      </c>
      <c r="E89" s="38" t="s">
        <v>182</v>
      </c>
      <c r="F89" s="38" t="s">
        <v>181</v>
      </c>
      <c r="G89" s="37">
        <v>43096</v>
      </c>
      <c r="H89" s="15">
        <v>11184</v>
      </c>
      <c r="I89" s="15">
        <v>11740415.18</v>
      </c>
      <c r="J89" s="15">
        <f>I89/F46*100</f>
        <v>9.7398976544999964</v>
      </c>
      <c r="K89" s="38" t="s">
        <v>202</v>
      </c>
      <c r="L89" s="38" t="s">
        <v>148</v>
      </c>
      <c r="M89" s="10"/>
    </row>
    <row r="90" spans="1:13" x14ac:dyDescent="0.25">
      <c r="A90" s="38" t="s">
        <v>72</v>
      </c>
      <c r="B90" s="38" t="s">
        <v>73</v>
      </c>
      <c r="C90" s="38" t="s">
        <v>73</v>
      </c>
      <c r="D90" s="38" t="s">
        <v>73</v>
      </c>
      <c r="E90" s="38" t="s">
        <v>73</v>
      </c>
      <c r="F90" s="38" t="s">
        <v>73</v>
      </c>
      <c r="G90" s="38" t="s">
        <v>73</v>
      </c>
      <c r="H90" s="38" t="s">
        <v>73</v>
      </c>
      <c r="I90" s="15">
        <f>I89</f>
        <v>11740415.18</v>
      </c>
      <c r="J90" s="15">
        <f>J89</f>
        <v>9.7398976544999964</v>
      </c>
      <c r="K90" s="38" t="s">
        <v>73</v>
      </c>
      <c r="L90" s="38" t="s">
        <v>73</v>
      </c>
      <c r="M90" s="41"/>
    </row>
    <row r="92" spans="1:13" ht="18.75" x14ac:dyDescent="0.3">
      <c r="A92" s="4" t="s">
        <v>94</v>
      </c>
    </row>
    <row r="93" spans="1:13" ht="110.25" x14ac:dyDescent="0.25">
      <c r="A93" s="39" t="s">
        <v>61</v>
      </c>
      <c r="B93" s="39" t="s">
        <v>80</v>
      </c>
      <c r="C93" s="39" t="s">
        <v>93</v>
      </c>
      <c r="D93" s="39" t="s">
        <v>81</v>
      </c>
      <c r="E93" s="39" t="s">
        <v>82</v>
      </c>
      <c r="F93" s="39" t="s">
        <v>92</v>
      </c>
      <c r="G93" s="39" t="s">
        <v>85</v>
      </c>
      <c r="H93" s="39" t="s">
        <v>86</v>
      </c>
      <c r="I93" s="39" t="s">
        <v>87</v>
      </c>
      <c r="J93" s="39" t="s">
        <v>88</v>
      </c>
      <c r="K93" s="39" t="s">
        <v>67</v>
      </c>
      <c r="L93" s="39" t="s">
        <v>89</v>
      </c>
      <c r="M93" s="39" t="s">
        <v>90</v>
      </c>
    </row>
    <row r="94" spans="1:13" x14ac:dyDescent="0.25">
      <c r="A94" s="38">
        <v>1</v>
      </c>
      <c r="B94" s="38">
        <v>2</v>
      </c>
      <c r="C94" s="38">
        <v>3</v>
      </c>
      <c r="D94" s="38">
        <v>4</v>
      </c>
      <c r="E94" s="38">
        <v>5</v>
      </c>
      <c r="F94" s="38">
        <v>6</v>
      </c>
      <c r="G94" s="38">
        <v>7</v>
      </c>
      <c r="H94" s="38">
        <v>8</v>
      </c>
      <c r="I94" s="38">
        <v>9</v>
      </c>
      <c r="J94" s="38">
        <v>10</v>
      </c>
      <c r="K94" s="38">
        <v>11</v>
      </c>
      <c r="L94" s="38">
        <v>12</v>
      </c>
      <c r="M94" s="38">
        <v>13</v>
      </c>
    </row>
    <row r="95" spans="1:13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x14ac:dyDescent="0.25">
      <c r="A97" s="38" t="s">
        <v>72</v>
      </c>
      <c r="B97" s="38" t="s">
        <v>73</v>
      </c>
      <c r="C97" s="38" t="s">
        <v>73</v>
      </c>
      <c r="D97" s="38" t="s">
        <v>73</v>
      </c>
      <c r="E97" s="38" t="s">
        <v>73</v>
      </c>
      <c r="F97" s="38" t="s">
        <v>73</v>
      </c>
      <c r="G97" s="38" t="s">
        <v>73</v>
      </c>
      <c r="H97" s="38" t="s">
        <v>73</v>
      </c>
      <c r="I97" s="38" t="s">
        <v>73</v>
      </c>
      <c r="J97" s="38"/>
      <c r="K97" s="38"/>
      <c r="L97" s="38" t="s">
        <v>73</v>
      </c>
      <c r="M97" s="38" t="s">
        <v>73</v>
      </c>
    </row>
    <row r="99" spans="1:13" ht="18.75" x14ac:dyDescent="0.3">
      <c r="A99" s="4" t="s">
        <v>95</v>
      </c>
    </row>
    <row r="100" spans="1:13" ht="141.75" x14ac:dyDescent="0.25">
      <c r="A100" s="39" t="s">
        <v>61</v>
      </c>
      <c r="B100" s="39" t="s">
        <v>80</v>
      </c>
      <c r="C100" s="39" t="s">
        <v>96</v>
      </c>
      <c r="D100" s="39" t="s">
        <v>81</v>
      </c>
      <c r="E100" s="39" t="s">
        <v>82</v>
      </c>
      <c r="F100" s="39" t="s">
        <v>92</v>
      </c>
      <c r="G100" s="39" t="s">
        <v>85</v>
      </c>
      <c r="H100" s="39" t="s">
        <v>86</v>
      </c>
      <c r="I100" s="39" t="s">
        <v>87</v>
      </c>
      <c r="J100" s="39" t="s">
        <v>88</v>
      </c>
      <c r="K100" s="39" t="s">
        <v>67</v>
      </c>
      <c r="L100" s="39" t="s">
        <v>89</v>
      </c>
      <c r="M100" s="39" t="s">
        <v>90</v>
      </c>
    </row>
    <row r="101" spans="1:13" x14ac:dyDescent="0.25">
      <c r="A101" s="38">
        <v>1</v>
      </c>
      <c r="B101" s="38">
        <v>2</v>
      </c>
      <c r="C101" s="38">
        <v>3</v>
      </c>
      <c r="D101" s="38">
        <v>4</v>
      </c>
      <c r="E101" s="38">
        <v>5</v>
      </c>
      <c r="F101" s="38">
        <v>6</v>
      </c>
      <c r="G101" s="38">
        <v>7</v>
      </c>
      <c r="H101" s="38">
        <v>8</v>
      </c>
      <c r="I101" s="38">
        <v>9</v>
      </c>
      <c r="J101" s="38">
        <v>10</v>
      </c>
      <c r="K101" s="38">
        <v>11</v>
      </c>
      <c r="L101" s="38">
        <v>12</v>
      </c>
      <c r="M101" s="38">
        <v>13</v>
      </c>
    </row>
    <row r="102" spans="1:13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x14ac:dyDescent="0.25">
      <c r="A104" s="38" t="s">
        <v>72</v>
      </c>
      <c r="B104" s="38" t="s">
        <v>73</v>
      </c>
      <c r="C104" s="38" t="s">
        <v>73</v>
      </c>
      <c r="D104" s="38" t="s">
        <v>73</v>
      </c>
      <c r="E104" s="38" t="s">
        <v>73</v>
      </c>
      <c r="F104" s="38" t="s">
        <v>73</v>
      </c>
      <c r="G104" s="38" t="s">
        <v>73</v>
      </c>
      <c r="H104" s="38" t="s">
        <v>73</v>
      </c>
      <c r="I104" s="38" t="s">
        <v>73</v>
      </c>
      <c r="J104" s="38"/>
      <c r="K104" s="38"/>
      <c r="L104" s="38" t="s">
        <v>73</v>
      </c>
      <c r="M104" s="38" t="s">
        <v>73</v>
      </c>
    </row>
    <row r="106" spans="1:13" ht="18.75" x14ac:dyDescent="0.3">
      <c r="A106" s="4" t="s">
        <v>97</v>
      </c>
    </row>
    <row r="107" spans="1:13" ht="126" x14ac:dyDescent="0.25">
      <c r="A107" s="39" t="s">
        <v>61</v>
      </c>
      <c r="B107" s="39" t="s">
        <v>80</v>
      </c>
      <c r="C107" s="39" t="s">
        <v>98</v>
      </c>
      <c r="D107" s="39" t="s">
        <v>99</v>
      </c>
      <c r="E107" s="39" t="s">
        <v>100</v>
      </c>
      <c r="F107" s="39" t="s">
        <v>85</v>
      </c>
      <c r="G107" s="39" t="s">
        <v>86</v>
      </c>
      <c r="H107" s="39" t="s">
        <v>87</v>
      </c>
      <c r="I107" s="39" t="s">
        <v>88</v>
      </c>
      <c r="J107" s="39" t="s">
        <v>67</v>
      </c>
      <c r="K107" s="39" t="s">
        <v>89</v>
      </c>
      <c r="L107" s="39" t="s">
        <v>90</v>
      </c>
      <c r="M107" s="9"/>
    </row>
    <row r="108" spans="1:13" x14ac:dyDescent="0.25">
      <c r="A108" s="38">
        <v>1</v>
      </c>
      <c r="B108" s="38">
        <v>2</v>
      </c>
      <c r="C108" s="38">
        <v>3</v>
      </c>
      <c r="D108" s="38">
        <v>4</v>
      </c>
      <c r="E108" s="38">
        <v>5</v>
      </c>
      <c r="F108" s="38">
        <v>6</v>
      </c>
      <c r="G108" s="38">
        <v>7</v>
      </c>
      <c r="H108" s="38">
        <v>8</v>
      </c>
      <c r="I108" s="38">
        <v>9</v>
      </c>
      <c r="J108" s="38">
        <v>10</v>
      </c>
      <c r="K108" s="38">
        <v>11</v>
      </c>
      <c r="L108" s="38">
        <v>12</v>
      </c>
      <c r="M108" s="41"/>
    </row>
    <row r="109" spans="1:13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0"/>
    </row>
    <row r="110" spans="1:13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0"/>
    </row>
    <row r="111" spans="1:13" x14ac:dyDescent="0.25">
      <c r="A111" s="38" t="s">
        <v>72</v>
      </c>
      <c r="B111" s="38" t="s">
        <v>73</v>
      </c>
      <c r="C111" s="38" t="s">
        <v>73</v>
      </c>
      <c r="D111" s="38" t="s">
        <v>73</v>
      </c>
      <c r="E111" s="38" t="s">
        <v>73</v>
      </c>
      <c r="F111" s="38" t="s">
        <v>73</v>
      </c>
      <c r="G111" s="38" t="s">
        <v>73</v>
      </c>
      <c r="H111" s="38" t="s">
        <v>73</v>
      </c>
      <c r="I111" s="38"/>
      <c r="J111" s="38"/>
      <c r="K111" s="38" t="s">
        <v>73</v>
      </c>
      <c r="L111" s="38" t="s">
        <v>73</v>
      </c>
      <c r="M111" s="41"/>
    </row>
    <row r="113" spans="1:14" ht="18.75" x14ac:dyDescent="0.3">
      <c r="A113" s="4" t="s">
        <v>101</v>
      </c>
    </row>
    <row r="114" spans="1:14" ht="126" x14ac:dyDescent="0.25">
      <c r="A114" s="39" t="s">
        <v>61</v>
      </c>
      <c r="B114" s="39" t="s">
        <v>80</v>
      </c>
      <c r="C114" s="39" t="s">
        <v>98</v>
      </c>
      <c r="D114" s="39" t="s">
        <v>99</v>
      </c>
      <c r="E114" s="39" t="s">
        <v>100</v>
      </c>
      <c r="F114" s="39" t="s">
        <v>85</v>
      </c>
      <c r="G114" s="39" t="s">
        <v>86</v>
      </c>
      <c r="H114" s="39" t="s">
        <v>87</v>
      </c>
      <c r="I114" s="39" t="s">
        <v>88</v>
      </c>
      <c r="J114" s="39" t="s">
        <v>67</v>
      </c>
      <c r="K114" s="39" t="s">
        <v>89</v>
      </c>
      <c r="L114" s="39" t="s">
        <v>90</v>
      </c>
      <c r="M114" s="9"/>
    </row>
    <row r="115" spans="1:14" x14ac:dyDescent="0.25">
      <c r="A115" s="38">
        <v>1</v>
      </c>
      <c r="B115" s="38">
        <v>2</v>
      </c>
      <c r="C115" s="38">
        <v>3</v>
      </c>
      <c r="D115" s="38">
        <v>4</v>
      </c>
      <c r="E115" s="38">
        <v>5</v>
      </c>
      <c r="F115" s="38">
        <v>6</v>
      </c>
      <c r="G115" s="38">
        <v>7</v>
      </c>
      <c r="H115" s="38">
        <v>8</v>
      </c>
      <c r="I115" s="38">
        <v>9</v>
      </c>
      <c r="J115" s="38">
        <v>10</v>
      </c>
      <c r="K115" s="38">
        <v>11</v>
      </c>
      <c r="L115" s="38">
        <v>12</v>
      </c>
      <c r="M115" s="41"/>
    </row>
    <row r="116" spans="1:14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0"/>
    </row>
    <row r="117" spans="1:14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0"/>
    </row>
    <row r="118" spans="1:14" x14ac:dyDescent="0.25">
      <c r="A118" s="38" t="s">
        <v>72</v>
      </c>
      <c r="B118" s="38" t="s">
        <v>73</v>
      </c>
      <c r="C118" s="38" t="s">
        <v>73</v>
      </c>
      <c r="D118" s="38" t="s">
        <v>73</v>
      </c>
      <c r="E118" s="38" t="s">
        <v>73</v>
      </c>
      <c r="F118" s="38" t="s">
        <v>73</v>
      </c>
      <c r="G118" s="38" t="s">
        <v>73</v>
      </c>
      <c r="H118" s="38" t="s">
        <v>73</v>
      </c>
      <c r="I118" s="38"/>
      <c r="J118" s="38"/>
      <c r="K118" s="38" t="s">
        <v>73</v>
      </c>
      <c r="L118" s="38" t="s">
        <v>73</v>
      </c>
      <c r="M118" s="41"/>
    </row>
    <row r="120" spans="1:14" ht="18.75" x14ac:dyDescent="0.3">
      <c r="A120" s="4" t="s">
        <v>102</v>
      </c>
    </row>
    <row r="121" spans="1:14" ht="78.75" x14ac:dyDescent="0.25">
      <c r="A121" s="39" t="s">
        <v>61</v>
      </c>
      <c r="B121" s="39" t="s">
        <v>80</v>
      </c>
      <c r="C121" s="39" t="s">
        <v>99</v>
      </c>
      <c r="D121" s="39" t="s">
        <v>100</v>
      </c>
      <c r="E121" s="39" t="s">
        <v>85</v>
      </c>
      <c r="F121" s="39" t="s">
        <v>86</v>
      </c>
      <c r="G121" s="39" t="s">
        <v>87</v>
      </c>
      <c r="H121" s="39" t="s">
        <v>88</v>
      </c>
      <c r="I121" s="39" t="s">
        <v>67</v>
      </c>
      <c r="J121" s="39" t="s">
        <v>89</v>
      </c>
      <c r="K121" s="39" t="s">
        <v>90</v>
      </c>
      <c r="L121" s="9"/>
      <c r="M121" s="9"/>
    </row>
    <row r="122" spans="1:14" x14ac:dyDescent="0.25">
      <c r="A122" s="38">
        <v>1</v>
      </c>
      <c r="B122" s="38">
        <v>2</v>
      </c>
      <c r="C122" s="38">
        <v>3</v>
      </c>
      <c r="D122" s="38">
        <v>4</v>
      </c>
      <c r="E122" s="38">
        <v>5</v>
      </c>
      <c r="F122" s="38">
        <v>6</v>
      </c>
      <c r="G122" s="38">
        <v>7</v>
      </c>
      <c r="H122" s="38">
        <v>8</v>
      </c>
      <c r="I122" s="38">
        <v>9</v>
      </c>
      <c r="J122" s="38">
        <v>10</v>
      </c>
      <c r="K122" s="38">
        <v>11</v>
      </c>
      <c r="L122" s="41"/>
      <c r="M122" s="41"/>
    </row>
    <row r="123" spans="1:14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10"/>
      <c r="M123" s="10"/>
    </row>
    <row r="124" spans="1:14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10"/>
      <c r="M124" s="10"/>
    </row>
    <row r="125" spans="1:14" x14ac:dyDescent="0.25">
      <c r="A125" s="38" t="s">
        <v>72</v>
      </c>
      <c r="B125" s="38" t="s">
        <v>73</v>
      </c>
      <c r="C125" s="38" t="s">
        <v>73</v>
      </c>
      <c r="D125" s="38" t="s">
        <v>73</v>
      </c>
      <c r="E125" s="38" t="s">
        <v>73</v>
      </c>
      <c r="F125" s="38" t="s">
        <v>73</v>
      </c>
      <c r="G125" s="38" t="s">
        <v>73</v>
      </c>
      <c r="H125" s="38"/>
      <c r="I125" s="38"/>
      <c r="J125" s="38" t="s">
        <v>73</v>
      </c>
      <c r="K125" s="38" t="s">
        <v>73</v>
      </c>
      <c r="L125" s="41"/>
      <c r="M125" s="41"/>
    </row>
    <row r="127" spans="1:14" ht="18.75" x14ac:dyDescent="0.3">
      <c r="A127" s="4" t="s">
        <v>103</v>
      </c>
    </row>
    <row r="128" spans="1:14" ht="157.5" x14ac:dyDescent="0.25">
      <c r="A128" s="39" t="s">
        <v>61</v>
      </c>
      <c r="B128" s="39" t="s">
        <v>80</v>
      </c>
      <c r="C128" s="39" t="s">
        <v>81</v>
      </c>
      <c r="D128" s="39" t="s">
        <v>82</v>
      </c>
      <c r="E128" s="39" t="s">
        <v>83</v>
      </c>
      <c r="F128" s="39" t="s">
        <v>84</v>
      </c>
      <c r="G128" s="39" t="s">
        <v>85</v>
      </c>
      <c r="H128" s="39" t="s">
        <v>104</v>
      </c>
      <c r="I128" s="39" t="s">
        <v>87</v>
      </c>
      <c r="J128" s="39" t="s">
        <v>88</v>
      </c>
      <c r="K128" s="39" t="s">
        <v>67</v>
      </c>
      <c r="L128" s="39" t="s">
        <v>105</v>
      </c>
      <c r="M128" s="39" t="s">
        <v>89</v>
      </c>
      <c r="N128" s="39" t="s">
        <v>90</v>
      </c>
    </row>
    <row r="129" spans="1:14" x14ac:dyDescent="0.25">
      <c r="A129" s="38">
        <v>1</v>
      </c>
      <c r="B129" s="38">
        <v>2</v>
      </c>
      <c r="C129" s="38">
        <v>3</v>
      </c>
      <c r="D129" s="38">
        <v>4</v>
      </c>
      <c r="E129" s="38">
        <v>5</v>
      </c>
      <c r="F129" s="38">
        <v>6</v>
      </c>
      <c r="G129" s="38">
        <v>7</v>
      </c>
      <c r="H129" s="38">
        <v>8</v>
      </c>
      <c r="I129" s="38">
        <v>9</v>
      </c>
      <c r="J129" s="38">
        <v>10</v>
      </c>
      <c r="K129" s="38">
        <v>11</v>
      </c>
      <c r="L129" s="38">
        <v>12</v>
      </c>
      <c r="M129" s="38">
        <v>13</v>
      </c>
      <c r="N129" s="38">
        <v>14</v>
      </c>
    </row>
    <row r="130" spans="1:14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x14ac:dyDescent="0.25">
      <c r="A132" s="38" t="s">
        <v>72</v>
      </c>
      <c r="B132" s="38" t="s">
        <v>73</v>
      </c>
      <c r="C132" s="38" t="s">
        <v>73</v>
      </c>
      <c r="D132" s="38" t="s">
        <v>73</v>
      </c>
      <c r="E132" s="38" t="s">
        <v>73</v>
      </c>
      <c r="F132" s="38" t="s">
        <v>73</v>
      </c>
      <c r="G132" s="38" t="s">
        <v>73</v>
      </c>
      <c r="H132" s="38" t="s">
        <v>73</v>
      </c>
      <c r="I132" s="38" t="s">
        <v>73</v>
      </c>
      <c r="J132" s="38"/>
      <c r="K132" s="38"/>
      <c r="L132" s="38" t="s">
        <v>73</v>
      </c>
      <c r="M132" s="38" t="s">
        <v>73</v>
      </c>
      <c r="N132" s="38" t="s">
        <v>73</v>
      </c>
    </row>
    <row r="134" spans="1:14" ht="18.75" x14ac:dyDescent="0.3">
      <c r="A134" s="4" t="s">
        <v>106</v>
      </c>
    </row>
    <row r="135" spans="1:14" ht="126" x14ac:dyDescent="0.25">
      <c r="A135" s="39" t="s">
        <v>61</v>
      </c>
      <c r="B135" s="39" t="s">
        <v>80</v>
      </c>
      <c r="C135" s="39" t="s">
        <v>98</v>
      </c>
      <c r="D135" s="39" t="s">
        <v>99</v>
      </c>
      <c r="E135" s="39" t="s">
        <v>100</v>
      </c>
      <c r="F135" s="39" t="s">
        <v>85</v>
      </c>
      <c r="G135" s="39" t="s">
        <v>87</v>
      </c>
      <c r="H135" s="39" t="s">
        <v>88</v>
      </c>
      <c r="I135" s="39" t="s">
        <v>67</v>
      </c>
      <c r="J135" s="39" t="s">
        <v>105</v>
      </c>
      <c r="K135" s="39" t="s">
        <v>89</v>
      </c>
      <c r="L135" s="39" t="s">
        <v>90</v>
      </c>
      <c r="M135" s="9"/>
    </row>
    <row r="136" spans="1:14" x14ac:dyDescent="0.25">
      <c r="A136" s="38">
        <v>1</v>
      </c>
      <c r="B136" s="38">
        <v>2</v>
      </c>
      <c r="C136" s="38">
        <v>3</v>
      </c>
      <c r="D136" s="38">
        <v>4</v>
      </c>
      <c r="E136" s="38">
        <v>5</v>
      </c>
      <c r="F136" s="38">
        <v>6</v>
      </c>
      <c r="G136" s="38">
        <v>7</v>
      </c>
      <c r="H136" s="38">
        <v>8</v>
      </c>
      <c r="I136" s="38">
        <v>9</v>
      </c>
      <c r="J136" s="38">
        <v>10</v>
      </c>
      <c r="K136" s="38">
        <v>11</v>
      </c>
      <c r="L136" s="38">
        <v>12</v>
      </c>
      <c r="M136" s="41"/>
    </row>
    <row r="137" spans="1:14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0"/>
    </row>
    <row r="138" spans="1:14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0"/>
    </row>
    <row r="139" spans="1:14" x14ac:dyDescent="0.25">
      <c r="A139" s="38" t="s">
        <v>72</v>
      </c>
      <c r="B139" s="38" t="s">
        <v>73</v>
      </c>
      <c r="C139" s="38" t="s">
        <v>73</v>
      </c>
      <c r="D139" s="38" t="s">
        <v>73</v>
      </c>
      <c r="E139" s="38" t="s">
        <v>73</v>
      </c>
      <c r="F139" s="38" t="s">
        <v>73</v>
      </c>
      <c r="G139" s="38" t="s">
        <v>73</v>
      </c>
      <c r="H139" s="38"/>
      <c r="I139" s="38"/>
      <c r="J139" s="38" t="s">
        <v>73</v>
      </c>
      <c r="K139" s="38" t="s">
        <v>73</v>
      </c>
      <c r="L139" s="38" t="s">
        <v>73</v>
      </c>
      <c r="M139" s="41"/>
    </row>
    <row r="141" spans="1:14" ht="18.75" x14ac:dyDescent="0.3">
      <c r="A141" s="4" t="s">
        <v>107</v>
      </c>
    </row>
    <row r="142" spans="1:14" ht="173.25" x14ac:dyDescent="0.25">
      <c r="A142" s="39" t="s">
        <v>61</v>
      </c>
      <c r="B142" s="39" t="s">
        <v>108</v>
      </c>
      <c r="C142" s="39" t="s">
        <v>109</v>
      </c>
      <c r="D142" s="39" t="s">
        <v>110</v>
      </c>
      <c r="E142" s="39" t="s">
        <v>111</v>
      </c>
      <c r="F142" s="39" t="s">
        <v>112</v>
      </c>
      <c r="G142" s="39" t="s">
        <v>113</v>
      </c>
      <c r="H142" s="39" t="s">
        <v>114</v>
      </c>
      <c r="I142" s="39" t="s">
        <v>67</v>
      </c>
      <c r="J142" s="39" t="s">
        <v>115</v>
      </c>
      <c r="K142" s="39" t="s">
        <v>116</v>
      </c>
      <c r="L142" s="39" t="s">
        <v>117</v>
      </c>
      <c r="M142" s="39" t="s">
        <v>118</v>
      </c>
      <c r="N142" s="39" t="s">
        <v>119</v>
      </c>
    </row>
    <row r="143" spans="1:14" x14ac:dyDescent="0.25">
      <c r="A143" s="38">
        <v>1</v>
      </c>
      <c r="B143" s="38">
        <v>2</v>
      </c>
      <c r="C143" s="38">
        <v>3</v>
      </c>
      <c r="D143" s="38">
        <v>4</v>
      </c>
      <c r="E143" s="38">
        <v>5</v>
      </c>
      <c r="F143" s="38">
        <v>6</v>
      </c>
      <c r="G143" s="38">
        <v>7</v>
      </c>
      <c r="H143" s="38">
        <v>8</v>
      </c>
      <c r="I143" s="38">
        <v>9</v>
      </c>
      <c r="J143" s="38">
        <v>10</v>
      </c>
      <c r="K143" s="38">
        <v>11</v>
      </c>
      <c r="L143" s="38">
        <v>12</v>
      </c>
      <c r="M143" s="38">
        <v>13</v>
      </c>
      <c r="N143" s="38">
        <v>14</v>
      </c>
    </row>
    <row r="144" spans="1:14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x14ac:dyDescent="0.25">
      <c r="A146" s="38" t="s">
        <v>72</v>
      </c>
      <c r="B146" s="38" t="s">
        <v>73</v>
      </c>
      <c r="C146" s="38" t="s">
        <v>73</v>
      </c>
      <c r="D146" s="38" t="s">
        <v>73</v>
      </c>
      <c r="E146" s="38" t="s">
        <v>73</v>
      </c>
      <c r="F146" s="38" t="s">
        <v>73</v>
      </c>
      <c r="G146" s="38"/>
      <c r="H146" s="38"/>
      <c r="I146" s="38"/>
      <c r="J146" s="38" t="s">
        <v>73</v>
      </c>
      <c r="K146" s="38" t="s">
        <v>73</v>
      </c>
      <c r="L146" s="38" t="s">
        <v>73</v>
      </c>
      <c r="M146" s="38" t="s">
        <v>73</v>
      </c>
      <c r="N146" s="38" t="s">
        <v>73</v>
      </c>
    </row>
    <row r="148" spans="1:14" ht="18.75" x14ac:dyDescent="0.3">
      <c r="A148" s="4" t="s">
        <v>120</v>
      </c>
    </row>
    <row r="149" spans="1:14" ht="78.75" x14ac:dyDescent="0.25">
      <c r="A149" s="39" t="s">
        <v>61</v>
      </c>
      <c r="B149" s="39" t="s">
        <v>121</v>
      </c>
      <c r="C149" s="39" t="s">
        <v>122</v>
      </c>
      <c r="D149" s="39" t="s">
        <v>123</v>
      </c>
      <c r="E149" s="39" t="s">
        <v>124</v>
      </c>
      <c r="F149" s="39" t="s">
        <v>125</v>
      </c>
      <c r="G149" s="39" t="s">
        <v>126</v>
      </c>
      <c r="H149" s="39" t="s">
        <v>127</v>
      </c>
      <c r="I149" s="39" t="s">
        <v>67</v>
      </c>
      <c r="J149" s="39" t="s">
        <v>128</v>
      </c>
      <c r="K149" s="39" t="s">
        <v>129</v>
      </c>
      <c r="L149" s="9"/>
      <c r="M149" s="9"/>
      <c r="N149" s="9"/>
    </row>
    <row r="150" spans="1:14" x14ac:dyDescent="0.25">
      <c r="A150" s="38">
        <v>1</v>
      </c>
      <c r="B150" s="38">
        <v>2</v>
      </c>
      <c r="C150" s="38">
        <v>3</v>
      </c>
      <c r="D150" s="38">
        <v>4</v>
      </c>
      <c r="E150" s="38">
        <v>5</v>
      </c>
      <c r="F150" s="38">
        <v>6</v>
      </c>
      <c r="G150" s="38">
        <v>7</v>
      </c>
      <c r="H150" s="38">
        <v>8</v>
      </c>
      <c r="I150" s="38">
        <v>9</v>
      </c>
      <c r="J150" s="38">
        <v>10</v>
      </c>
      <c r="K150" s="38">
        <v>11</v>
      </c>
      <c r="L150" s="41"/>
      <c r="M150" s="41"/>
      <c r="N150" s="41"/>
    </row>
    <row r="151" spans="1:14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10"/>
      <c r="M151" s="10"/>
      <c r="N151" s="10"/>
    </row>
    <row r="152" spans="1:14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10"/>
      <c r="M152" s="10"/>
      <c r="N152" s="10"/>
    </row>
    <row r="153" spans="1:14" x14ac:dyDescent="0.25">
      <c r="A153" s="38" t="s">
        <v>72</v>
      </c>
      <c r="B153" s="38" t="s">
        <v>73</v>
      </c>
      <c r="C153" s="38" t="s">
        <v>73</v>
      </c>
      <c r="D153" s="38" t="s">
        <v>73</v>
      </c>
      <c r="E153" s="38" t="s">
        <v>73</v>
      </c>
      <c r="F153" s="38" t="s">
        <v>73</v>
      </c>
      <c r="G153" s="38" t="s">
        <v>73</v>
      </c>
      <c r="H153" s="38"/>
      <c r="I153" s="38"/>
      <c r="J153" s="38" t="s">
        <v>73</v>
      </c>
      <c r="K153" s="38" t="s">
        <v>73</v>
      </c>
      <c r="L153" s="41"/>
      <c r="M153" s="41"/>
      <c r="N153" s="41"/>
    </row>
    <row r="156" spans="1:14" ht="18.75" x14ac:dyDescent="0.3">
      <c r="A156" s="47" t="s">
        <v>130</v>
      </c>
      <c r="B156" s="48"/>
      <c r="C156" s="48"/>
      <c r="D156" s="48"/>
      <c r="E156" s="48"/>
      <c r="F156" s="48"/>
      <c r="G156" s="48"/>
      <c r="H156" s="48"/>
      <c r="I156"/>
    </row>
    <row r="157" spans="1:14" x14ac:dyDescent="0.25">
      <c r="A157"/>
      <c r="B157"/>
      <c r="C157"/>
      <c r="D157"/>
      <c r="E157"/>
      <c r="F157"/>
      <c r="G157"/>
      <c r="H157"/>
      <c r="I157"/>
    </row>
    <row r="158" spans="1:14" ht="18.75" x14ac:dyDescent="0.3">
      <c r="A158" s="4" t="s">
        <v>131</v>
      </c>
    </row>
    <row r="159" spans="1:14" ht="47.25" x14ac:dyDescent="0.25">
      <c r="A159" s="39" t="s">
        <v>61</v>
      </c>
      <c r="B159" s="23" t="s">
        <v>121</v>
      </c>
      <c r="C159" s="39" t="s">
        <v>122</v>
      </c>
      <c r="D159" s="39" t="s">
        <v>123</v>
      </c>
      <c r="E159" s="39" t="s">
        <v>132</v>
      </c>
      <c r="F159" s="23" t="s">
        <v>133</v>
      </c>
      <c r="G159" s="39" t="s">
        <v>127</v>
      </c>
      <c r="H159" s="39" t="s">
        <v>134</v>
      </c>
    </row>
    <row r="160" spans="1:14" x14ac:dyDescent="0.25">
      <c r="A160" s="38">
        <v>1</v>
      </c>
      <c r="B160" s="38">
        <v>2</v>
      </c>
      <c r="C160" s="38">
        <v>3</v>
      </c>
      <c r="D160" s="38">
        <v>4</v>
      </c>
      <c r="E160" s="38">
        <v>5</v>
      </c>
      <c r="F160" s="38">
        <v>6</v>
      </c>
      <c r="G160" s="38">
        <v>7</v>
      </c>
      <c r="H160" s="38">
        <v>8</v>
      </c>
    </row>
    <row r="161" spans="1:9" ht="110.25" x14ac:dyDescent="0.25">
      <c r="A161" s="38">
        <v>1</v>
      </c>
      <c r="B161" s="38" t="s">
        <v>196</v>
      </c>
      <c r="C161" s="40" t="s">
        <v>191</v>
      </c>
      <c r="D161" s="38" t="s">
        <v>228</v>
      </c>
      <c r="E161" s="38" t="s">
        <v>190</v>
      </c>
      <c r="F161" s="40" t="s">
        <v>205</v>
      </c>
      <c r="G161" s="15">
        <v>41800</v>
      </c>
      <c r="H161" s="15">
        <f>G161/F48*100</f>
        <v>6.8136893474063518</v>
      </c>
    </row>
    <row r="162" spans="1:9" ht="110.25" x14ac:dyDescent="0.25">
      <c r="A162" s="38">
        <v>2</v>
      </c>
      <c r="B162" s="40" t="s">
        <v>232</v>
      </c>
      <c r="C162" s="40" t="s">
        <v>234</v>
      </c>
      <c r="D162" s="38" t="s">
        <v>203</v>
      </c>
      <c r="E162" s="38" t="s">
        <v>233</v>
      </c>
      <c r="F162" s="40" t="s">
        <v>205</v>
      </c>
      <c r="G162" s="15">
        <v>11494</v>
      </c>
      <c r="H162" s="15">
        <f>G162/F48*100</f>
        <v>1.87360156361456</v>
      </c>
    </row>
    <row r="163" spans="1:9" x14ac:dyDescent="0.25">
      <c r="A163" s="38" t="s">
        <v>72</v>
      </c>
      <c r="B163" s="38" t="s">
        <v>73</v>
      </c>
      <c r="C163" s="38" t="s">
        <v>73</v>
      </c>
      <c r="D163" s="38" t="s">
        <v>73</v>
      </c>
      <c r="E163" s="38" t="s">
        <v>73</v>
      </c>
      <c r="F163" s="38" t="s">
        <v>73</v>
      </c>
      <c r="G163" s="15">
        <f>SUM(G161:G162)</f>
        <v>53294</v>
      </c>
      <c r="H163" s="15">
        <v>8.68</v>
      </c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ht="18.75" x14ac:dyDescent="0.3">
      <c r="A165" s="4" t="s">
        <v>135</v>
      </c>
    </row>
    <row r="166" spans="1:9" ht="63" x14ac:dyDescent="0.25">
      <c r="A166" s="39" t="s">
        <v>61</v>
      </c>
      <c r="B166" s="39" t="s">
        <v>121</v>
      </c>
      <c r="C166" s="39" t="s">
        <v>122</v>
      </c>
      <c r="D166" s="39" t="s">
        <v>123</v>
      </c>
      <c r="E166" s="39" t="s">
        <v>136</v>
      </c>
      <c r="F166" s="39" t="s">
        <v>137</v>
      </c>
      <c r="G166" s="39" t="s">
        <v>140</v>
      </c>
      <c r="H166" s="39" t="s">
        <v>127</v>
      </c>
      <c r="I166" s="39" t="s">
        <v>134</v>
      </c>
    </row>
    <row r="167" spans="1:9" x14ac:dyDescent="0.25">
      <c r="A167" s="38">
        <v>1</v>
      </c>
      <c r="B167" s="38">
        <v>2</v>
      </c>
      <c r="C167" s="38">
        <v>3</v>
      </c>
      <c r="D167" s="38">
        <v>4</v>
      </c>
      <c r="E167" s="38">
        <v>5</v>
      </c>
      <c r="F167" s="38">
        <v>6</v>
      </c>
      <c r="G167" s="38">
        <v>7</v>
      </c>
      <c r="H167" s="38">
        <v>8</v>
      </c>
      <c r="I167" s="38">
        <v>9</v>
      </c>
    </row>
    <row r="168" spans="1:9" ht="63" x14ac:dyDescent="0.25">
      <c r="A168" s="21">
        <v>1</v>
      </c>
      <c r="B168" s="40" t="s">
        <v>206</v>
      </c>
      <c r="C168" s="32" t="s">
        <v>238</v>
      </c>
      <c r="D168" s="38" t="s">
        <v>197</v>
      </c>
      <c r="E168" s="40" t="s">
        <v>207</v>
      </c>
      <c r="F168" s="40" t="s">
        <v>208</v>
      </c>
      <c r="G168" s="33" t="s">
        <v>209</v>
      </c>
      <c r="H168" s="15">
        <v>65000</v>
      </c>
      <c r="I168" s="15">
        <f>H168/F48*100</f>
        <v>10.595449942139062</v>
      </c>
    </row>
    <row r="169" spans="1:9" ht="63" x14ac:dyDescent="0.25">
      <c r="A169" s="21">
        <v>2</v>
      </c>
      <c r="B169" s="38" t="s">
        <v>196</v>
      </c>
      <c r="C169" s="40" t="s">
        <v>210</v>
      </c>
      <c r="D169" s="38" t="s">
        <v>203</v>
      </c>
      <c r="E169" s="40" t="s">
        <v>211</v>
      </c>
      <c r="F169" s="40" t="s">
        <v>212</v>
      </c>
      <c r="G169" s="42" t="s">
        <v>213</v>
      </c>
      <c r="H169" s="15">
        <v>71145</v>
      </c>
      <c r="I169" s="15">
        <f>H169/F48*100</f>
        <v>11.59712747897667</v>
      </c>
    </row>
    <row r="170" spans="1:9" ht="63" x14ac:dyDescent="0.25">
      <c r="A170" s="21">
        <v>3</v>
      </c>
      <c r="B170" s="38" t="s">
        <v>196</v>
      </c>
      <c r="C170" s="40" t="s">
        <v>214</v>
      </c>
      <c r="D170" s="38" t="s">
        <v>229</v>
      </c>
      <c r="E170" s="40" t="s">
        <v>215</v>
      </c>
      <c r="F170" s="40" t="s">
        <v>216</v>
      </c>
      <c r="G170" s="42" t="s">
        <v>217</v>
      </c>
      <c r="H170" s="15">
        <v>20903.580000000002</v>
      </c>
      <c r="I170" s="15">
        <f>H170/F48*100</f>
        <v>3.407428238484604</v>
      </c>
    </row>
    <row r="171" spans="1:9" ht="78.75" x14ac:dyDescent="0.25">
      <c r="A171" s="21">
        <v>4</v>
      </c>
      <c r="B171" s="38" t="s">
        <v>196</v>
      </c>
      <c r="C171" s="40" t="s">
        <v>230</v>
      </c>
      <c r="D171" s="38" t="s">
        <v>228</v>
      </c>
      <c r="E171" s="22" t="s">
        <v>224</v>
      </c>
      <c r="F171" s="40" t="s">
        <v>225</v>
      </c>
      <c r="G171" s="34" t="s">
        <v>226</v>
      </c>
      <c r="H171" s="15">
        <v>21713.45</v>
      </c>
      <c r="I171" s="15">
        <f>H171/F48*100</f>
        <v>3.5394426545559918</v>
      </c>
    </row>
    <row r="172" spans="1:9" ht="47.25" x14ac:dyDescent="0.25">
      <c r="A172" s="21">
        <v>5</v>
      </c>
      <c r="B172" s="38" t="s">
        <v>196</v>
      </c>
      <c r="C172" s="22" t="s">
        <v>218</v>
      </c>
      <c r="D172" s="21" t="s">
        <v>228</v>
      </c>
      <c r="E172" s="22" t="s">
        <v>219</v>
      </c>
      <c r="F172" s="22" t="s">
        <v>208</v>
      </c>
      <c r="G172" s="35" t="s">
        <v>220</v>
      </c>
      <c r="H172" s="36">
        <v>70000</v>
      </c>
      <c r="I172" s="15">
        <f>H172/F48*100</f>
        <v>11.410484553072838</v>
      </c>
    </row>
    <row r="173" spans="1:9" ht="94.5" x14ac:dyDescent="0.25">
      <c r="A173" s="21">
        <v>6</v>
      </c>
      <c r="B173" s="38" t="s">
        <v>196</v>
      </c>
      <c r="C173" s="40" t="s">
        <v>221</v>
      </c>
      <c r="D173" s="21" t="s">
        <v>228</v>
      </c>
      <c r="E173" s="40" t="s">
        <v>219</v>
      </c>
      <c r="F173" s="40" t="s">
        <v>208</v>
      </c>
      <c r="G173" s="42" t="s">
        <v>220</v>
      </c>
      <c r="H173" s="15">
        <v>58718</v>
      </c>
      <c r="I173" s="15">
        <f>H173/F48*100</f>
        <v>9.5714404569618683</v>
      </c>
    </row>
    <row r="174" spans="1:9" ht="126" x14ac:dyDescent="0.25">
      <c r="A174" s="21">
        <v>7</v>
      </c>
      <c r="B174" s="38" t="s">
        <v>196</v>
      </c>
      <c r="C174" s="40" t="s">
        <v>222</v>
      </c>
      <c r="D174" s="21" t="s">
        <v>228</v>
      </c>
      <c r="E174" s="40" t="s">
        <v>219</v>
      </c>
      <c r="F174" s="40" t="s">
        <v>208</v>
      </c>
      <c r="G174" s="42" t="s">
        <v>220</v>
      </c>
      <c r="H174" s="15">
        <v>63000</v>
      </c>
      <c r="I174" s="15">
        <f>H174/F48*100</f>
        <v>10.269436097765555</v>
      </c>
    </row>
    <row r="175" spans="1:9" ht="94.5" x14ac:dyDescent="0.25">
      <c r="A175" s="21">
        <v>8</v>
      </c>
      <c r="B175" s="38" t="s">
        <v>196</v>
      </c>
      <c r="C175" s="40" t="s">
        <v>223</v>
      </c>
      <c r="D175" s="21" t="s">
        <v>228</v>
      </c>
      <c r="E175" s="40" t="s">
        <v>219</v>
      </c>
      <c r="F175" s="40" t="s">
        <v>208</v>
      </c>
      <c r="G175" s="42" t="s">
        <v>220</v>
      </c>
      <c r="H175" s="15">
        <v>148412</v>
      </c>
      <c r="I175" s="15">
        <f>H175/F48*100</f>
        <v>24.192183335580655</v>
      </c>
    </row>
    <row r="176" spans="1:9" ht="63" x14ac:dyDescent="0.25">
      <c r="A176" s="21">
        <v>9</v>
      </c>
      <c r="B176" s="40" t="s">
        <v>231</v>
      </c>
      <c r="C176" s="22" t="s">
        <v>195</v>
      </c>
      <c r="D176" s="21" t="s">
        <v>227</v>
      </c>
      <c r="E176" s="40" t="s">
        <v>192</v>
      </c>
      <c r="F176" s="40" t="s">
        <v>194</v>
      </c>
      <c r="G176" s="33" t="s">
        <v>193</v>
      </c>
      <c r="H176" s="31">
        <v>7003</v>
      </c>
      <c r="I176" s="15">
        <f>H176/F48*100</f>
        <v>1.1415374760738439</v>
      </c>
    </row>
    <row r="177" spans="1:9" x14ac:dyDescent="0.25">
      <c r="A177" s="38" t="s">
        <v>72</v>
      </c>
      <c r="B177" s="38" t="s">
        <v>73</v>
      </c>
      <c r="C177" s="38" t="s">
        <v>73</v>
      </c>
      <c r="D177" s="38" t="s">
        <v>73</v>
      </c>
      <c r="E177" s="38" t="s">
        <v>73</v>
      </c>
      <c r="F177" s="38" t="s">
        <v>73</v>
      </c>
      <c r="G177" s="38" t="s">
        <v>73</v>
      </c>
      <c r="H177" s="15">
        <f>SUM(H168:H176)</f>
        <v>525895.03</v>
      </c>
      <c r="I177" s="15">
        <f>SUM(I168:I176)</f>
        <v>85.724530233611091</v>
      </c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ht="18.75" x14ac:dyDescent="0.3">
      <c r="A181" s="49" t="s">
        <v>236</v>
      </c>
      <c r="B181" s="49"/>
      <c r="C181" s="49"/>
      <c r="D181" s="49"/>
      <c r="E181" s="49"/>
      <c r="F181" s="49"/>
      <c r="G181" s="49"/>
      <c r="H181" s="49"/>
      <c r="I181" s="49"/>
    </row>
    <row r="182" spans="1:9" x14ac:dyDescent="0.25">
      <c r="D182" s="50" t="s">
        <v>138</v>
      </c>
      <c r="E182" s="51"/>
    </row>
  </sheetData>
  <mergeCells count="54">
    <mergeCell ref="A37:D37"/>
    <mergeCell ref="A38:D38"/>
    <mergeCell ref="A39:D39"/>
    <mergeCell ref="F10:G10"/>
    <mergeCell ref="A11:E11"/>
    <mergeCell ref="A34:D34"/>
    <mergeCell ref="A18:B18"/>
    <mergeCell ref="C18:D18"/>
    <mergeCell ref="A35:D35"/>
    <mergeCell ref="A22:D22"/>
    <mergeCell ref="A23:D23"/>
    <mergeCell ref="A25:D25"/>
    <mergeCell ref="A26:D26"/>
    <mergeCell ref="A24:G24"/>
    <mergeCell ref="A10:E10"/>
    <mergeCell ref="A16:B16"/>
    <mergeCell ref="A53:D53"/>
    <mergeCell ref="E41:E42"/>
    <mergeCell ref="A43:D43"/>
    <mergeCell ref="A44:D44"/>
    <mergeCell ref="A45:D45"/>
    <mergeCell ref="A46:D46"/>
    <mergeCell ref="A42:D42"/>
    <mergeCell ref="A48:D48"/>
    <mergeCell ref="A50:D50"/>
    <mergeCell ref="A52:D52"/>
    <mergeCell ref="A47:G47"/>
    <mergeCell ref="A49:G49"/>
    <mergeCell ref="A51:G51"/>
    <mergeCell ref="E53:G53"/>
    <mergeCell ref="E30:E31"/>
    <mergeCell ref="A32:D32"/>
    <mergeCell ref="A33:D33"/>
    <mergeCell ref="E32:E33"/>
    <mergeCell ref="F5:G5"/>
    <mergeCell ref="C16:D16"/>
    <mergeCell ref="A17:B17"/>
    <mergeCell ref="C17:D17"/>
    <mergeCell ref="A56:N56"/>
    <mergeCell ref="A156:H156"/>
    <mergeCell ref="A181:I181"/>
    <mergeCell ref="D182:E182"/>
    <mergeCell ref="F11:G11"/>
    <mergeCell ref="A12:E12"/>
    <mergeCell ref="F12:G12"/>
    <mergeCell ref="A40:D40"/>
    <mergeCell ref="A41:D41"/>
    <mergeCell ref="A36:D36"/>
    <mergeCell ref="A27:D27"/>
    <mergeCell ref="A28:D28"/>
    <mergeCell ref="A29:D29"/>
    <mergeCell ref="E26:E27"/>
    <mergeCell ref="A30:D30"/>
    <mergeCell ref="A31:D31"/>
  </mergeCells>
  <pageMargins left="0.70866141732283472" right="0.70866141732283472" top="0.74803149606299213" bottom="0.74803149606299213" header="0.31496062992125984" footer="0.31496062992125984"/>
  <pageSetup paperSize="9" scale="42" fitToHeight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Зульфия Лисина</dc:creator>
  <cp:lastModifiedBy>Зульфия Лисина</cp:lastModifiedBy>
  <cp:lastPrinted>2016-10-14T04:58:24Z</cp:lastPrinted>
  <dcterms:created xsi:type="dcterms:W3CDTF">2016-09-06T10:56:01Z</dcterms:created>
  <dcterms:modified xsi:type="dcterms:W3CDTF">2016-10-14T05:03:01Z</dcterms:modified>
</cp:coreProperties>
</file>