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УО\ОТЧЕТНОСТЬ!\ФСФР\3901У\Расчет СС УК\с 01.09.16\ноябрь\30.11\"/>
    </mc:Choice>
  </mc:AlternateContent>
  <bookViews>
    <workbookView xWindow="0" yWindow="0" windowWidth="17970" windowHeight="5520"/>
  </bookViews>
  <sheets>
    <sheet name="Расче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I177" i="1" l="1"/>
  <c r="I185" i="1" l="1"/>
  <c r="H185" i="1"/>
  <c r="G170" i="1" l="1"/>
  <c r="H169" i="1" l="1"/>
  <c r="H74" i="1"/>
  <c r="I183" i="1" l="1"/>
  <c r="I184" i="1"/>
  <c r="H168" i="1"/>
  <c r="H170" i="1" s="1"/>
  <c r="I182" i="1"/>
  <c r="I181" i="1"/>
  <c r="J91" i="1"/>
  <c r="F33" i="1" l="1"/>
  <c r="I179" i="1" l="1"/>
  <c r="I180" i="1"/>
  <c r="I178" i="1"/>
  <c r="I176" i="1"/>
  <c r="I175" i="1"/>
  <c r="I97" i="1"/>
  <c r="F28" i="1"/>
  <c r="F25" i="1" s="1"/>
  <c r="F34" i="1" l="1"/>
  <c r="F31" i="1" l="1"/>
  <c r="F29" i="1" s="1"/>
  <c r="F46" i="1" s="1"/>
  <c r="F50" i="1" s="1"/>
  <c r="I70" i="1" l="1"/>
  <c r="I73" i="1"/>
  <c r="I72" i="1"/>
  <c r="K81" i="1"/>
  <c r="I71" i="1"/>
  <c r="K86" i="1"/>
  <c r="K82" i="1"/>
  <c r="K90" i="1"/>
  <c r="K83" i="1"/>
  <c r="K80" i="1"/>
  <c r="J96" i="1"/>
  <c r="J97" i="1" s="1"/>
  <c r="K89" i="1"/>
  <c r="K88" i="1"/>
  <c r="K87" i="1"/>
  <c r="K85" i="1"/>
  <c r="K84" i="1"/>
  <c r="K79" i="1"/>
  <c r="I74" i="1" l="1"/>
  <c r="K91" i="1"/>
</calcChain>
</file>

<file path=xl/sharedStrings.xml><?xml version="1.0" encoding="utf-8"?>
<sst xmlns="http://schemas.openxmlformats.org/spreadsheetml/2006/main" count="599" uniqueCount="252">
  <si>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</si>
  <si>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</si>
  <si>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</si>
  <si>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</si>
  <si>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</si>
  <si>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</si>
  <si>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Текущая отчетная дата</t>
  </si>
  <si>
    <t>Наименование показателя</t>
  </si>
  <si>
    <t>Код строки</t>
  </si>
  <si>
    <t>Сумма (стоимость, величина) на текущую отчетную дату</t>
  </si>
  <si>
    <r>
      <t xml:space="preserve">Раздел I. </t>
    </r>
    <r>
      <rPr>
        <b/>
        <sz val="14"/>
        <color theme="1"/>
        <rFont val="Times New Roman"/>
        <family val="1"/>
        <charset val="204"/>
      </rPr>
      <t>Реквизиты управляющей компании</t>
    </r>
  </si>
  <si>
    <r>
      <t xml:space="preserve">Раздел II. </t>
    </r>
    <r>
      <rPr>
        <b/>
        <sz val="14"/>
        <color theme="1"/>
        <rFont val="Times New Roman"/>
        <family val="1"/>
        <charset val="204"/>
      </rPr>
      <t>Параметры расчета собственных средств</t>
    </r>
  </si>
  <si>
    <r>
      <t xml:space="preserve">Раздел III. </t>
    </r>
    <r>
      <rPr>
        <b/>
        <sz val="14"/>
        <color theme="1"/>
        <rFont val="Times New Roman"/>
        <family val="1"/>
        <charset val="204"/>
      </rPr>
      <t>Расчет собственных средств</t>
    </r>
  </si>
  <si>
    <t>Подраздел "Активы, принятые к расчету собственных средств"</t>
  </si>
  <si>
    <t>Денежные средства - всего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</si>
  <si>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</si>
  <si>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</si>
  <si>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</si>
  <si>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</si>
  <si>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</si>
  <si>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</si>
  <si>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01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</si>
  <si>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</si>
  <si>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</si>
  <si>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</si>
  <si>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</si>
  <si>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</si>
  <si>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</si>
  <si>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</si>
  <si>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</si>
  <si>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</si>
  <si>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02.01.04</t>
  </si>
  <si>
    <t>муниципальные ценные бумаги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</si>
  <si>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</si>
  <si>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</si>
  <si>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</si>
  <si>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</si>
  <si>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02.01.07</t>
  </si>
  <si>
    <t>облигации международных финансовых организаций</t>
  </si>
  <si>
    <t>02.02</t>
  </si>
  <si>
    <t>акции - всего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</si>
  <si>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</si>
  <si>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</si>
  <si>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</si>
  <si>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</si>
  <si>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</si>
  <si>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</si>
  <si>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</si>
  <si>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</si>
  <si>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01+02+03+04)</t>
  </si>
  <si>
    <t>05</t>
  </si>
  <si>
    <t>Подраздел "Обязательства"</t>
  </si>
  <si>
    <t>Общая величина обязательств</t>
  </si>
  <si>
    <t>06</t>
  </si>
  <si>
    <t>Размер собственных средств</t>
  </si>
  <si>
    <r>
      <rPr>
        <b/>
        <sz val="12"/>
        <color theme="1"/>
        <rFont val="Times New Roman"/>
        <family val="1"/>
        <charset val="204"/>
      </rPr>
      <t xml:space="preserve">Размер собственных средств </t>
    </r>
    <r>
      <rPr>
        <sz val="12"/>
        <color theme="1"/>
        <rFont val="Times New Roman"/>
        <family val="1"/>
        <charset val="204"/>
      </rPr>
      <t>(разность строк 05-06)</t>
    </r>
  </si>
  <si>
    <t>07</t>
  </si>
  <si>
    <t>Норматив достаточности собственных средств</t>
  </si>
  <si>
    <t>08</t>
  </si>
  <si>
    <t>Указание на соответствие размера собственных средств нормативу достаточности (СООТВЕТСТВУЕТ/НЕ СООТВЕТСТВУЕТ)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</si>
  <si>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</si>
  <si>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</si>
  <si>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</si>
  <si>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</si>
  <si>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</si>
  <si>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</si>
  <si>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</si>
  <si>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</si>
  <si>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</si>
  <si>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Наименование кредитной организации, с которой заключен договор (договоры) банковского счета</t>
  </si>
  <si>
    <t>Сумма денежных средств, в рублях</t>
  </si>
  <si>
    <t>Рейтинг долгосрочной кредитоспособности кредитной организации, а также указание на то, кем он присвоен</t>
  </si>
  <si>
    <t>Итого</t>
  </si>
  <si>
    <t>х</t>
  </si>
  <si>
    <r>
      <t xml:space="preserve">01.01. </t>
    </r>
    <r>
      <rPr>
        <b/>
        <sz val="14"/>
        <color theme="1"/>
        <rFont val="Times New Roman"/>
        <family val="1"/>
        <charset val="204"/>
      </rPr>
      <t>Денежные средства на счетах в кредитных организациях</t>
    </r>
  </si>
  <si>
    <r>
      <t xml:space="preserve">01.02. </t>
    </r>
    <r>
      <rPr>
        <b/>
        <sz val="14"/>
        <color theme="1"/>
        <rFont val="Times New Roman"/>
        <family val="1"/>
        <charset val="204"/>
      </rPr>
      <t>Денежные средства на счетах по депозиту в кредитных организациях</t>
    </r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</si>
  <si>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</si>
  <si>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</si>
  <si>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</si>
  <si>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r>
      <t xml:space="preserve">02.01.01. </t>
    </r>
    <r>
      <rPr>
        <b/>
        <sz val="14"/>
        <color theme="1"/>
        <rFont val="Times New Roman"/>
        <family val="1"/>
        <charset val="204"/>
      </rPr>
      <t>Облигации российских хозяйственных обществ</t>
    </r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</si>
  <si>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</si>
  <si>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</si>
  <si>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</si>
  <si>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</si>
  <si>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</si>
  <si>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</si>
  <si>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</si>
  <si>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</si>
  <si>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</si>
  <si>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 xml:space="preserve">Рейтинг долгосрочной кредитоспособности выпуска (эмитента, поручителя (гаранта)), а также указание на то, кем он присвоен </t>
  </si>
  <si>
    <t>Эмитент является аффилированным лицом управляющей компании (да/нет)</t>
  </si>
  <si>
    <r>
      <t xml:space="preserve">02.01.02. </t>
    </r>
    <r>
      <rPr>
        <b/>
        <sz val="14"/>
        <color theme="1"/>
        <rFont val="Times New Roman"/>
        <family val="1"/>
        <charset val="204"/>
      </rPr>
      <t>Государственные ценные бумаги Российской Федерации</t>
    </r>
  </si>
  <si>
    <t>Государственный регистрационный номер выпуска</t>
  </si>
  <si>
    <t>Наименование субъекта Российской Федерации, от имени которого выпущены ценные бумаги</t>
  </si>
  <si>
    <r>
      <t xml:space="preserve">02.01.03. </t>
    </r>
    <r>
      <rPr>
        <b/>
        <sz val="14"/>
        <color theme="1"/>
        <rFont val="Times New Roman"/>
        <family val="1"/>
        <charset val="204"/>
      </rPr>
      <t>Государственные ценные бумаги субъектов Российской Федерации</t>
    </r>
  </si>
  <si>
    <r>
      <t xml:space="preserve">02.01.04. </t>
    </r>
    <r>
      <rPr>
        <b/>
        <sz val="14"/>
        <color theme="1"/>
        <rFont val="Times New Roman"/>
        <family val="1"/>
        <charset val="204"/>
      </rPr>
      <t xml:space="preserve">Муниципальные ценные бумаги </t>
    </r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</si>
  <si>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</si>
  <si>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r>
      <t xml:space="preserve">02.01.05. </t>
    </r>
    <r>
      <rPr>
        <b/>
        <sz val="14"/>
        <color theme="1"/>
        <rFont val="Times New Roman"/>
        <family val="1"/>
        <charset val="204"/>
      </rPr>
      <t>Облигации иностранных коммерческих организаций</t>
    </r>
  </si>
  <si>
    <t>Код государства регистрации (инкорпорации) эмитента</t>
  </si>
  <si>
    <t>TIN эмитента</t>
  </si>
  <si>
    <t>Регистрационный номер выпуска</t>
  </si>
  <si>
    <r>
      <t xml:space="preserve">02.01.06. </t>
    </r>
    <r>
      <rPr>
        <b/>
        <sz val="14"/>
        <color theme="1"/>
        <rFont val="Times New Roman"/>
        <family val="1"/>
        <charset val="204"/>
      </rPr>
      <t>Облигации иностранных государств</t>
    </r>
  </si>
  <si>
    <r>
      <t xml:space="preserve">02.01.07. </t>
    </r>
    <r>
      <rPr>
        <b/>
        <sz val="14"/>
        <color theme="1"/>
        <rFont val="Times New Roman"/>
        <family val="1"/>
        <charset val="204"/>
      </rPr>
      <t>Облигации международных финансовых организаций</t>
    </r>
  </si>
  <si>
    <r>
      <t xml:space="preserve">02.02.01. </t>
    </r>
    <r>
      <rPr>
        <b/>
        <sz val="14"/>
        <color theme="1"/>
        <rFont val="Times New Roman"/>
        <family val="1"/>
        <charset val="204"/>
      </rPr>
      <t>Акции российских акционерных обществ</t>
    </r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</si>
  <si>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</si>
  <si>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</si>
  <si>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r>
      <t xml:space="preserve">02.02.02. </t>
    </r>
    <r>
      <rPr>
        <b/>
        <sz val="14"/>
        <color theme="1"/>
        <rFont val="Times New Roman"/>
        <family val="1"/>
        <charset val="204"/>
      </rPr>
      <t>Акции иностранных акционерных обществ</t>
    </r>
  </si>
  <si>
    <r>
      <t>03.</t>
    </r>
    <r>
      <rPr>
        <b/>
        <sz val="14"/>
        <color theme="1"/>
        <rFont val="Times New Roman"/>
        <family val="1"/>
        <charset val="204"/>
      </rPr>
      <t xml:space="preserve"> Недвижимое имущество</t>
    </r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</si>
  <si>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</si>
  <si>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</si>
  <si>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</si>
  <si>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</si>
  <si>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</si>
  <si>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</si>
  <si>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</si>
  <si>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по оценке</t>
  </si>
  <si>
    <t>ИНН организации, с которой заключен договор по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</si>
  <si>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</si>
  <si>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</si>
  <si>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Оценщик/организация является аффилированным лицом управляющей компании (да/нет)</t>
  </si>
  <si>
    <r>
      <t>04.</t>
    </r>
    <r>
      <rPr>
        <b/>
        <sz val="14"/>
        <color theme="1"/>
        <rFont val="Times New Roman"/>
        <family val="1"/>
        <charset val="204"/>
      </rPr>
      <t xml:space="preserve"> Дебиторская задолженность</t>
    </r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</si>
  <si>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</si>
  <si>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</si>
  <si>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</si>
  <si>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</si>
  <si>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</si>
  <si>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</si>
  <si>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</si>
  <si>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</si>
  <si>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</si>
  <si>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</si>
  <si>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r>
      <t>06.01.</t>
    </r>
    <r>
      <rPr>
        <b/>
        <sz val="14"/>
        <color theme="1"/>
        <rFont val="Times New Roman"/>
        <family val="1"/>
        <charset val="204"/>
      </rPr>
      <t xml:space="preserve"> Кредиторская задолженность (кредитор - физическое лицо)</t>
    </r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</si>
  <si>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</si>
  <si>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</si>
  <si>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</si>
  <si>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r>
      <t>06.02.</t>
    </r>
    <r>
      <rPr>
        <b/>
        <sz val="14"/>
        <color theme="1"/>
        <rFont val="Times New Roman"/>
        <family val="1"/>
        <charset val="204"/>
      </rPr>
      <t xml:space="preserve"> Кредиторская задолженность (кредитор - юридическое лицо)</t>
    </r>
  </si>
  <si>
    <t>Наименование кредитора</t>
  </si>
  <si>
    <t>Место нахождения кредитора</t>
  </si>
  <si>
    <t>(инициалы, фамилия)</t>
  </si>
  <si>
    <t>в рублях</t>
  </si>
  <si>
    <t>ОГРН (TIN) кредитора по договору</t>
  </si>
  <si>
    <t>Общество с ограниченной ответственностью "АктивФинансМенеджмент"</t>
  </si>
  <si>
    <t>21-000-1-00083</t>
  </si>
  <si>
    <t>СООТВЕТСТВУЕТ</t>
  </si>
  <si>
    <t>Филиал Банка ВТБ (ПАО) в г. Нижний  Новгород</t>
  </si>
  <si>
    <t>1000/24</t>
  </si>
  <si>
    <t>1027739609391</t>
  </si>
  <si>
    <t>нет</t>
  </si>
  <si>
    <t>22.12.2016 г.</t>
  </si>
  <si>
    <t>Публичное акционерное общество "Акрон"</t>
  </si>
  <si>
    <t>ПАО</t>
  </si>
  <si>
    <t>RU000A0JVYF0</t>
  </si>
  <si>
    <t>4B02-03-00207-A</t>
  </si>
  <si>
    <t>1025300786610</t>
  </si>
  <si>
    <t>Акционерное общество "АЛЬФА-БАНК"</t>
  </si>
  <si>
    <t>АО</t>
  </si>
  <si>
    <t>1027700067328</t>
  </si>
  <si>
    <t>RU000A0JUB02</t>
  </si>
  <si>
    <t>4B020501326B</t>
  </si>
  <si>
    <t>7744001497</t>
  </si>
  <si>
    <t>1027700167110</t>
  </si>
  <si>
    <t>Акционерное общество "ГАЗПРОМБАНК"</t>
  </si>
  <si>
    <t>4B022100354B</t>
  </si>
  <si>
    <t>RU000A0JW9R7</t>
  </si>
  <si>
    <t>RU000A0JVA10</t>
  </si>
  <si>
    <t>4B02-04-32432-H</t>
  </si>
  <si>
    <t>Публичное акционерное общество "Государственная транспортная  лизинговая компания"</t>
  </si>
  <si>
    <t>1027739407189</t>
  </si>
  <si>
    <t>7720261827</t>
  </si>
  <si>
    <t>4B02-01-60525-P-001P</t>
  </si>
  <si>
    <t>RU000A0JVXM8</t>
  </si>
  <si>
    <t>Публичное акционерное общество "Магнит"</t>
  </si>
  <si>
    <t xml:space="preserve"> 1032304945947 </t>
  </si>
  <si>
    <t>2309085638</t>
  </si>
  <si>
    <t>Министерство финансов Российской Федерации</t>
  </si>
  <si>
    <t xml:space="preserve"> 1037739085636 </t>
  </si>
  <si>
    <t>RU000A0JV7K7</t>
  </si>
  <si>
    <t>24018RMFS</t>
  </si>
  <si>
    <t>RU000A0JP2G4</t>
  </si>
  <si>
    <t>40303349B</t>
  </si>
  <si>
    <t>Акционерное общество «Российский Сельскохозяйственный банк»</t>
  </si>
  <si>
    <t xml:space="preserve"> 1027700342890 </t>
  </si>
  <si>
    <t>7725114488</t>
  </si>
  <si>
    <t>RU000A0JPTE5</t>
  </si>
  <si>
    <t>40703349B</t>
  </si>
  <si>
    <t>Дякина Елена Витальевна</t>
  </si>
  <si>
    <t>Договор на оказание услуг от 01.08.2014 г.</t>
  </si>
  <si>
    <t>Оплата услуг</t>
  </si>
  <si>
    <r>
      <t xml:space="preserve">Директор                              </t>
    </r>
    <r>
      <rPr>
        <u/>
        <sz val="14"/>
        <color theme="1"/>
        <rFont val="Times New Roman"/>
        <family val="1"/>
        <charset val="204"/>
      </rPr>
      <t xml:space="preserve">          _________              В.В. Жуков</t>
    </r>
  </si>
  <si>
    <t>BB- (Fitch Ratings)</t>
  </si>
  <si>
    <t>BB+ (Fitch Ratings)</t>
  </si>
  <si>
    <t>BB+ (Standard &amp; Poor’s)</t>
  </si>
  <si>
    <t>BBB- (Fitch Ratings)</t>
  </si>
  <si>
    <t>Персональные данные не распространяются в соответствии со статьей 7 Федерального закона от 27.07.2006 г. № 152-ФЗ «О персональных данных»</t>
  </si>
  <si>
    <t>Сумма (стоимость, величина) на предыдущую отчетную дату*</t>
  </si>
  <si>
    <t>* предыдущая отчетная дата - информация на предыдущий рабочий день</t>
  </si>
  <si>
    <t>Акционерное общество "Вертолеты России"</t>
  </si>
  <si>
    <t>BB (Fitch Ratings)</t>
  </si>
  <si>
    <t>4B02-02-12310-A</t>
  </si>
  <si>
    <t>RU000A0JUAT3</t>
  </si>
  <si>
    <t>1077746003334</t>
  </si>
  <si>
    <t>Публичное акционерное общество "Акционерная нефтяная Компания "Башнефть"</t>
  </si>
  <si>
    <t>RU000A0JQNS6</t>
  </si>
  <si>
    <t>4-02-00013-A</t>
  </si>
  <si>
    <t>1020202555240</t>
  </si>
  <si>
    <t>RU000A0JVFC6</t>
  </si>
  <si>
    <t>4B02-01-00124-A</t>
  </si>
  <si>
    <t>7707049388</t>
  </si>
  <si>
    <t xml:space="preserve">1027700198767 </t>
  </si>
  <si>
    <t>Публичное акционерное общество междугородной и международной электрической связи "Ростелеком"</t>
  </si>
  <si>
    <t>4-01-32432-H</t>
  </si>
  <si>
    <t>RU000A0JTKB2</t>
  </si>
  <si>
    <t>4B021201326B</t>
  </si>
  <si>
    <t>RU000A0JWCL2</t>
  </si>
  <si>
    <t>25.01.2017 г.</t>
  </si>
  <si>
    <t>Договор № 12 на оказание охранных услуг от 01.01.2014 г.</t>
  </si>
  <si>
    <t>Общество с ограниченной ответственностью "Частная охранная организация "Аверс"</t>
  </si>
  <si>
    <t>460000, г. Оренбург, ул. Пушкинская, 8</t>
  </si>
  <si>
    <t>1125658028803</t>
  </si>
  <si>
    <t>Оплата по договору аренды</t>
  </si>
  <si>
    <t>Общество с ограниченной ответственностью "ЭНЕРГОИНВЕСТ"</t>
  </si>
  <si>
    <t>460008, г. Оренбург, п. Ростоши, ул. Таловая, 2</t>
  </si>
  <si>
    <t>1025600886057</t>
  </si>
  <si>
    <t>30.11.2016 г.</t>
  </si>
  <si>
    <t>Договор об оказании услуг связи № 6002201 от 01.12.2013 г.</t>
  </si>
  <si>
    <t xml:space="preserve">191002, г. Санкт-Петербург, ул. Достоевского, дом 15 </t>
  </si>
  <si>
    <t>1027700198767</t>
  </si>
  <si>
    <t>Договор № 22 на оказание юридических услуг (договор аутсорсинга) от 20.02.2008 г.</t>
  </si>
  <si>
    <t>Общество с ограниченной ответственностью "ОРЕНСАЛ"</t>
  </si>
  <si>
    <t>1025600884418</t>
  </si>
  <si>
    <t>Договор № 23 на оказание услуг в сфере информационных технологий (договор аутсорсинга) от 20.02.2008 г.</t>
  </si>
  <si>
    <t>Договор № 24 на ведение бухгалтерского учета (договор аутсорсинга) от 01.03.2008 г.</t>
  </si>
  <si>
    <t>Договор № 7 на оказание услуг от 01.02.2016 г.</t>
  </si>
  <si>
    <t>Ва1 (Moody's Investors Service)</t>
  </si>
  <si>
    <t>Ва3 (Moody's Investors Service)</t>
  </si>
  <si>
    <t>Договор № 204 аренды нежилых помещений от 01.10.2016 г.</t>
  </si>
  <si>
    <t>05.12.2016 г.</t>
  </si>
  <si>
    <t>10.12.2016 г.</t>
  </si>
  <si>
    <t>25.12.2016 г.</t>
  </si>
  <si>
    <t>20.12.2016 г.</t>
  </si>
  <si>
    <t>20.02.2017 г.</t>
  </si>
  <si>
    <t>Страховые взносы на страховую часть трудовой пенсии</t>
  </si>
  <si>
    <t>Страховые взносы в Федеральный фонд ОМС</t>
  </si>
  <si>
    <t>Федеральный закон от 24.07.2009 г. № 212-ФЗ (с изм. и доп.)</t>
  </si>
  <si>
    <t>Государственное учреждение - отделение пенсионного фонда Российской Федерации по Оренбургской области</t>
  </si>
  <si>
    <t xml:space="preserve">460040, г. Оренбург, ул. Мира, д. 18А </t>
  </si>
  <si>
    <t>1035605500810</t>
  </si>
  <si>
    <t>Расчеты с персоналом по оплате труда</t>
  </si>
  <si>
    <t xml:space="preserve">Трудовые договоры с сотрудниками ООО "АФМ" </t>
  </si>
  <si>
    <t>Сотрудники Общества с ограниченной ответственностью "АктивФинансМенеджмент"</t>
  </si>
  <si>
    <t>Договор № 73 аренды имущества от 01.07.2007 г.</t>
  </si>
  <si>
    <t>17.12.2016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</si>
</sst>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49" fontId="8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3" fontId="2" fillId="0" borderId="1" xfId="1" applyFont="1" applyBorder="1"/>
    <xf numFmtId="2" fontId="2" fillId="0" borderId="1" xfId="1" applyNumberFormat="1" applyFont="1" applyBorder="1"/>
    <xf numFmtId="43" fontId="2" fillId="0" borderId="1" xfId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5" fillId="0" borderId="0" xfId="2" applyNumberFormat="1" applyFont="1" applyBorder="1" applyAlignment="1">
      <alignment horizontal="left"/>
    </xf>
    <xf numFmtId="4" fontId="15" fillId="0" borderId="0" xfId="2" applyNumberFormat="1" applyFont="1" applyBorder="1" applyAlignment="1">
      <alignment horizontal="left"/>
    </xf>
    <xf numFmtId="0" fontId="12" fillId="0" borderId="1" xfId="2" applyNumberFormat="1" applyFont="1" applyBorder="1" applyAlignment="1">
      <alignment horizontal="center"/>
    </xf>
    <xf numFmtId="4" fontId="12" fillId="0" borderId="1" xfId="2" applyNumberFormat="1" applyFont="1" applyBorder="1" applyAlignment="1">
      <alignment horizontal="center"/>
    </xf>
    <xf numFmtId="4" fontId="2" fillId="0" borderId="0" xfId="0" applyNumberFormat="1" applyFont="1"/>
    <xf numFmtId="43" fontId="2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left"/>
    </xf>
  </cellXfs>
  <cellStyles count="3">
    <cellStyle name="Обычный" xfId="0" builtinId="0"/>
    <cellStyle name="Обычный_Расчет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3"/>
  <sheetViews>
    <sheetView tabSelected="1" zoomScale="85" zoomScaleNormal="85" workbookViewId="0">
      <selection activeCell="H50" sqref="H50"/>
    </sheetView>
  </sheetViews>
  <sheetFormatPr defaultRowHeight="15.75" x14ac:dyDescent="0.25"/>
  <cols>
    <col min="1" max="1" width="13" style="1" customWidth="1"/>
    <col min="2" max="2" width="24" style="1" customWidth="1"/>
    <col min="3" max="3" width="25" style="1" customWidth="1"/>
    <col min="4" max="4" width="23.140625" style="1" customWidth="1"/>
    <col min="5" max="5" width="35.7109375" style="1" bestFit="1" customWidth="1"/>
    <col min="6" max="6" width="24.28515625" style="1" bestFit="1" customWidth="1"/>
    <col min="7" max="7" width="20.140625" style="1" customWidth="1"/>
    <col min="8" max="8" width="24.28515625" style="1" customWidth="1"/>
    <col min="9" max="9" width="22.28515625" style="1" customWidth="1"/>
    <col min="10" max="10" width="38.28515625" style="1" customWidth="1"/>
    <col min="11" max="11" width="21.7109375" style="1" customWidth="1"/>
    <col min="12" max="12" width="36.7109375" style="1" bestFit="1" customWidth="1"/>
    <col min="13" max="13" width="27" style="1" customWidth="1"/>
    <col min="14" max="14" width="26.85546875" style="1" customWidth="1"/>
    <col min="15" max="16384" width="9.140625" style="1"/>
  </cols>
  <sheetData>
    <row r="2" spans="1:7" ht="18.75" x14ac:dyDescent="0.3">
      <c r="A2" s="3" t="s">
        <v>0</v>
      </c>
    </row>
    <row r="3" spans="1:7" ht="18.75" x14ac:dyDescent="0.3">
      <c r="A3" s="3" t="s">
        <v>1</v>
      </c>
    </row>
    <row r="5" spans="1:7" x14ac:dyDescent="0.25">
      <c r="F5" s="104" t="s">
        <v>2</v>
      </c>
      <c r="G5" s="105"/>
    </row>
    <row r="6" spans="1:7" x14ac:dyDescent="0.25">
      <c r="G6" s="7" t="s">
        <v>3</v>
      </c>
    </row>
    <row r="8" spans="1:7" ht="18.75" x14ac:dyDescent="0.3">
      <c r="A8" s="4" t="s">
        <v>10</v>
      </c>
    </row>
    <row r="10" spans="1:7" ht="47.25" customHeight="1" x14ac:dyDescent="0.25">
      <c r="A10" s="92" t="s">
        <v>4</v>
      </c>
      <c r="B10" s="92"/>
      <c r="C10" s="93"/>
      <c r="D10" s="93"/>
      <c r="E10" s="94"/>
      <c r="F10" s="112" t="s">
        <v>5</v>
      </c>
      <c r="G10" s="113"/>
    </row>
    <row r="11" spans="1:7" x14ac:dyDescent="0.25">
      <c r="A11" s="97">
        <v>1</v>
      </c>
      <c r="B11" s="97"/>
      <c r="C11" s="87"/>
      <c r="D11" s="87"/>
      <c r="E11" s="89"/>
      <c r="F11" s="114">
        <v>2</v>
      </c>
      <c r="G11" s="115"/>
    </row>
    <row r="12" spans="1:7" x14ac:dyDescent="0.25">
      <c r="A12" s="103" t="s">
        <v>141</v>
      </c>
      <c r="B12" s="103"/>
      <c r="C12" s="89"/>
      <c r="D12" s="89"/>
      <c r="E12" s="89"/>
      <c r="F12" s="114" t="s">
        <v>142</v>
      </c>
      <c r="G12" s="115"/>
    </row>
    <row r="14" spans="1:7" ht="18.75" x14ac:dyDescent="0.3">
      <c r="A14" s="4" t="s">
        <v>11</v>
      </c>
    </row>
    <row r="16" spans="1:7" ht="29.25" customHeight="1" x14ac:dyDescent="0.25">
      <c r="A16" s="95" t="s">
        <v>6</v>
      </c>
      <c r="B16" s="95"/>
      <c r="C16" s="96"/>
      <c r="D16" s="96"/>
    </row>
    <row r="17" spans="1:8" x14ac:dyDescent="0.25">
      <c r="A17" s="97">
        <v>1</v>
      </c>
      <c r="B17" s="97"/>
      <c r="C17" s="98"/>
      <c r="D17" s="98"/>
    </row>
    <row r="18" spans="1:8" x14ac:dyDescent="0.25">
      <c r="A18" s="97" t="s">
        <v>223</v>
      </c>
      <c r="B18" s="97"/>
      <c r="C18" s="101"/>
      <c r="D18" s="101"/>
    </row>
    <row r="20" spans="1:8" ht="18.75" x14ac:dyDescent="0.3">
      <c r="A20" s="4" t="s">
        <v>12</v>
      </c>
    </row>
    <row r="21" spans="1:8" x14ac:dyDescent="0.25">
      <c r="G21" s="8" t="s">
        <v>139</v>
      </c>
    </row>
    <row r="22" spans="1:8" ht="63" x14ac:dyDescent="0.25">
      <c r="A22" s="102" t="s">
        <v>7</v>
      </c>
      <c r="B22" s="102"/>
      <c r="C22" s="102"/>
      <c r="D22" s="102"/>
      <c r="E22" s="12" t="s">
        <v>8</v>
      </c>
      <c r="F22" s="2" t="s">
        <v>9</v>
      </c>
      <c r="G22" s="25" t="s">
        <v>194</v>
      </c>
    </row>
    <row r="23" spans="1:8" x14ac:dyDescent="0.25">
      <c r="A23" s="97">
        <v>1</v>
      </c>
      <c r="B23" s="97"/>
      <c r="C23" s="97"/>
      <c r="D23" s="97"/>
      <c r="E23" s="26">
        <v>2</v>
      </c>
      <c r="F23" s="26">
        <v>3</v>
      </c>
      <c r="G23" s="26">
        <v>4</v>
      </c>
    </row>
    <row r="24" spans="1:8" ht="18.75" x14ac:dyDescent="0.3">
      <c r="A24" s="86" t="s">
        <v>13</v>
      </c>
      <c r="B24" s="87"/>
      <c r="C24" s="87"/>
      <c r="D24" s="87"/>
      <c r="E24" s="87"/>
      <c r="F24" s="87"/>
      <c r="G24" s="87"/>
    </row>
    <row r="25" spans="1:8" x14ac:dyDescent="0.25">
      <c r="A25" s="103" t="s">
        <v>14</v>
      </c>
      <c r="B25" s="103"/>
      <c r="C25" s="103"/>
      <c r="D25" s="103"/>
      <c r="E25" s="27" t="s">
        <v>21</v>
      </c>
      <c r="F25" s="28">
        <f>F28</f>
        <v>106400000</v>
      </c>
      <c r="G25" s="79">
        <v>100400000</v>
      </c>
      <c r="H25" s="77"/>
    </row>
    <row r="26" spans="1:8" x14ac:dyDescent="0.25">
      <c r="A26" s="103" t="s">
        <v>15</v>
      </c>
      <c r="B26" s="89"/>
      <c r="C26" s="89"/>
      <c r="D26" s="89"/>
      <c r="E26" s="108" t="s">
        <v>17</v>
      </c>
      <c r="F26" s="29"/>
      <c r="G26" s="78"/>
      <c r="H26" s="76"/>
    </row>
    <row r="27" spans="1:8" x14ac:dyDescent="0.25">
      <c r="A27" s="103" t="s">
        <v>16</v>
      </c>
      <c r="B27" s="89"/>
      <c r="C27" s="89"/>
      <c r="D27" s="89"/>
      <c r="E27" s="116"/>
      <c r="F27" s="29"/>
      <c r="G27" s="78"/>
      <c r="H27" s="76"/>
    </row>
    <row r="28" spans="1:8" x14ac:dyDescent="0.25">
      <c r="A28" s="103" t="s">
        <v>18</v>
      </c>
      <c r="B28" s="89"/>
      <c r="C28" s="89"/>
      <c r="D28" s="89"/>
      <c r="E28" s="27" t="s">
        <v>19</v>
      </c>
      <c r="F28" s="30">
        <f>H74</f>
        <v>106400000</v>
      </c>
      <c r="G28" s="79">
        <v>100400000</v>
      </c>
      <c r="H28" s="77"/>
    </row>
    <row r="29" spans="1:8" x14ac:dyDescent="0.25">
      <c r="A29" s="103" t="s">
        <v>20</v>
      </c>
      <c r="B29" s="89"/>
      <c r="C29" s="89"/>
      <c r="D29" s="89"/>
      <c r="E29" s="27" t="s">
        <v>22</v>
      </c>
      <c r="F29" s="28">
        <f>F31</f>
        <v>28449262.280000001</v>
      </c>
      <c r="G29" s="79">
        <v>28512789.609999999</v>
      </c>
      <c r="H29" s="77"/>
    </row>
    <row r="30" spans="1:8" x14ac:dyDescent="0.25">
      <c r="A30" s="103" t="s">
        <v>15</v>
      </c>
      <c r="B30" s="89"/>
      <c r="C30" s="89"/>
      <c r="D30" s="89"/>
      <c r="E30" s="108" t="s">
        <v>24</v>
      </c>
      <c r="F30" s="29"/>
      <c r="G30" s="68"/>
      <c r="H30" s="77"/>
    </row>
    <row r="31" spans="1:8" x14ac:dyDescent="0.25">
      <c r="A31" s="103" t="s">
        <v>23</v>
      </c>
      <c r="B31" s="89"/>
      <c r="C31" s="89"/>
      <c r="D31" s="89"/>
      <c r="E31" s="116"/>
      <c r="F31" s="28">
        <f>F33+F34+F35</f>
        <v>28449262.280000001</v>
      </c>
      <c r="G31" s="79">
        <v>28512789.609999999</v>
      </c>
      <c r="H31" s="76"/>
    </row>
    <row r="32" spans="1:8" x14ac:dyDescent="0.25">
      <c r="A32" s="103" t="s">
        <v>15</v>
      </c>
      <c r="B32" s="89"/>
      <c r="C32" s="89"/>
      <c r="D32" s="89"/>
      <c r="E32" s="108" t="s">
        <v>26</v>
      </c>
      <c r="F32" s="29"/>
      <c r="G32" s="68"/>
      <c r="H32" s="77"/>
    </row>
    <row r="33" spans="1:8" x14ac:dyDescent="0.25">
      <c r="A33" s="103" t="s">
        <v>25</v>
      </c>
      <c r="B33" s="89"/>
      <c r="C33" s="89"/>
      <c r="D33" s="89"/>
      <c r="E33" s="116"/>
      <c r="F33" s="28">
        <f>J91</f>
        <v>16520788.140000001</v>
      </c>
      <c r="G33" s="79">
        <v>16665321.18</v>
      </c>
      <c r="H33" s="76"/>
    </row>
    <row r="34" spans="1:8" x14ac:dyDescent="0.25">
      <c r="A34" s="99" t="s">
        <v>27</v>
      </c>
      <c r="B34" s="100"/>
      <c r="C34" s="100"/>
      <c r="D34" s="100"/>
      <c r="E34" s="27" t="s">
        <v>28</v>
      </c>
      <c r="F34" s="28">
        <f>I97</f>
        <v>11928474.140000001</v>
      </c>
      <c r="G34" s="79">
        <v>11847468.43</v>
      </c>
      <c r="H34" s="77"/>
    </row>
    <row r="35" spans="1:8" x14ac:dyDescent="0.25">
      <c r="A35" s="99" t="s">
        <v>29</v>
      </c>
      <c r="B35" s="100"/>
      <c r="C35" s="100"/>
      <c r="D35" s="100"/>
      <c r="E35" s="27" t="s">
        <v>30</v>
      </c>
      <c r="F35" s="30"/>
      <c r="G35" s="78"/>
      <c r="H35" s="76"/>
    </row>
    <row r="36" spans="1:8" x14ac:dyDescent="0.25">
      <c r="A36" s="103" t="s">
        <v>32</v>
      </c>
      <c r="B36" s="89"/>
      <c r="C36" s="89"/>
      <c r="D36" s="89"/>
      <c r="E36" s="27" t="s">
        <v>31</v>
      </c>
      <c r="F36" s="29"/>
      <c r="G36" s="78"/>
      <c r="H36" s="76"/>
    </row>
    <row r="37" spans="1:8" x14ac:dyDescent="0.25">
      <c r="A37" s="103" t="s">
        <v>33</v>
      </c>
      <c r="B37" s="89"/>
      <c r="C37" s="89"/>
      <c r="D37" s="89"/>
      <c r="E37" s="27" t="s">
        <v>34</v>
      </c>
      <c r="F37" s="29"/>
      <c r="G37" s="78"/>
      <c r="H37" s="76"/>
    </row>
    <row r="38" spans="1:8" x14ac:dyDescent="0.25">
      <c r="A38" s="103" t="s">
        <v>35</v>
      </c>
      <c r="B38" s="89"/>
      <c r="C38" s="89"/>
      <c r="D38" s="89"/>
      <c r="E38" s="27" t="s">
        <v>36</v>
      </c>
      <c r="F38" s="29"/>
      <c r="G38" s="78"/>
      <c r="H38" s="76"/>
    </row>
    <row r="39" spans="1:8" x14ac:dyDescent="0.25">
      <c r="A39" s="99" t="s">
        <v>38</v>
      </c>
      <c r="B39" s="100"/>
      <c r="C39" s="100"/>
      <c r="D39" s="100"/>
      <c r="E39" s="27" t="s">
        <v>37</v>
      </c>
      <c r="F39" s="29"/>
      <c r="G39" s="78"/>
      <c r="H39" s="76"/>
    </row>
    <row r="40" spans="1:8" x14ac:dyDescent="0.25">
      <c r="A40" s="103" t="s">
        <v>40</v>
      </c>
      <c r="B40" s="89"/>
      <c r="C40" s="89"/>
      <c r="D40" s="89"/>
      <c r="E40" s="27" t="s">
        <v>39</v>
      </c>
      <c r="F40" s="29"/>
      <c r="G40" s="78"/>
      <c r="H40" s="76"/>
    </row>
    <row r="41" spans="1:8" x14ac:dyDescent="0.25">
      <c r="A41" s="103" t="s">
        <v>15</v>
      </c>
      <c r="B41" s="89"/>
      <c r="C41" s="89"/>
      <c r="D41" s="89"/>
      <c r="E41" s="108" t="s">
        <v>42</v>
      </c>
      <c r="F41" s="29"/>
      <c r="G41" s="78"/>
      <c r="H41" s="76"/>
    </row>
    <row r="42" spans="1:8" x14ac:dyDescent="0.25">
      <c r="A42" s="103" t="s">
        <v>41</v>
      </c>
      <c r="B42" s="89"/>
      <c r="C42" s="89"/>
      <c r="D42" s="89"/>
      <c r="E42" s="109"/>
      <c r="F42" s="29"/>
      <c r="G42" s="78"/>
      <c r="H42" s="76"/>
    </row>
    <row r="43" spans="1:8" x14ac:dyDescent="0.25">
      <c r="A43" s="103" t="s">
        <v>43</v>
      </c>
      <c r="B43" s="89"/>
      <c r="C43" s="89"/>
      <c r="D43" s="89"/>
      <c r="E43" s="27" t="s">
        <v>44</v>
      </c>
      <c r="F43" s="29"/>
      <c r="G43" s="78"/>
      <c r="H43" s="76"/>
    </row>
    <row r="44" spans="1:8" x14ac:dyDescent="0.25">
      <c r="A44" s="103" t="s">
        <v>45</v>
      </c>
      <c r="B44" s="89"/>
      <c r="C44" s="89"/>
      <c r="D44" s="89"/>
      <c r="E44" s="27" t="s">
        <v>46</v>
      </c>
      <c r="F44" s="29"/>
      <c r="G44" s="78"/>
      <c r="H44" s="76"/>
    </row>
    <row r="45" spans="1:8" x14ac:dyDescent="0.25">
      <c r="A45" s="103" t="s">
        <v>47</v>
      </c>
      <c r="B45" s="89"/>
      <c r="C45" s="89"/>
      <c r="D45" s="89"/>
      <c r="E45" s="27" t="s">
        <v>48</v>
      </c>
      <c r="F45" s="29"/>
      <c r="G45" s="78"/>
      <c r="H45" s="76"/>
    </row>
    <row r="46" spans="1:8" x14ac:dyDescent="0.25">
      <c r="A46" s="99" t="s">
        <v>49</v>
      </c>
      <c r="B46" s="100"/>
      <c r="C46" s="100"/>
      <c r="D46" s="100"/>
      <c r="E46" s="27" t="s">
        <v>50</v>
      </c>
      <c r="F46" s="28">
        <f>F25+F29+F44+F45</f>
        <v>134849262.28</v>
      </c>
      <c r="G46" s="79">
        <v>128912789.61</v>
      </c>
      <c r="H46" s="77"/>
    </row>
    <row r="47" spans="1:8" ht="18.75" x14ac:dyDescent="0.3">
      <c r="A47" s="86" t="s">
        <v>51</v>
      </c>
      <c r="B47" s="87"/>
      <c r="C47" s="87"/>
      <c r="D47" s="87"/>
      <c r="E47" s="87"/>
      <c r="F47" s="87"/>
      <c r="G47" s="87"/>
    </row>
    <row r="48" spans="1:8" x14ac:dyDescent="0.25">
      <c r="A48" s="103" t="s">
        <v>52</v>
      </c>
      <c r="B48" s="89"/>
      <c r="C48" s="89"/>
      <c r="D48" s="89"/>
      <c r="E48" s="27" t="s">
        <v>53</v>
      </c>
      <c r="F48" s="16">
        <v>2104859.6</v>
      </c>
      <c r="G48" s="79">
        <v>1437114.61</v>
      </c>
      <c r="H48" s="77"/>
    </row>
    <row r="49" spans="1:14" ht="18.75" x14ac:dyDescent="0.3">
      <c r="A49" s="86" t="s">
        <v>54</v>
      </c>
      <c r="B49" s="87"/>
      <c r="C49" s="87"/>
      <c r="D49" s="87"/>
      <c r="E49" s="87"/>
      <c r="F49" s="87"/>
      <c r="G49" s="87"/>
    </row>
    <row r="50" spans="1:14" ht="32.25" customHeight="1" x14ac:dyDescent="0.25">
      <c r="A50" s="99" t="s">
        <v>55</v>
      </c>
      <c r="B50" s="100"/>
      <c r="C50" s="100"/>
      <c r="D50" s="100"/>
      <c r="E50" s="27" t="s">
        <v>56</v>
      </c>
      <c r="F50" s="42">
        <f>F46-F48</f>
        <v>132744402.68000001</v>
      </c>
      <c r="G50" s="42">
        <f>G46-G48</f>
        <v>127475675</v>
      </c>
      <c r="H50" s="80"/>
    </row>
    <row r="51" spans="1:14" ht="18.75" x14ac:dyDescent="0.3">
      <c r="A51" s="86" t="s">
        <v>57</v>
      </c>
      <c r="B51" s="87"/>
      <c r="C51" s="87"/>
      <c r="D51" s="87"/>
      <c r="E51" s="87"/>
      <c r="F51" s="87"/>
      <c r="G51" s="87"/>
      <c r="H51" s="81"/>
    </row>
    <row r="52" spans="1:14" x14ac:dyDescent="0.25">
      <c r="A52" s="110" t="s">
        <v>57</v>
      </c>
      <c r="B52" s="111"/>
      <c r="C52" s="111"/>
      <c r="D52" s="111"/>
      <c r="E52" s="11" t="s">
        <v>58</v>
      </c>
      <c r="F52" s="28">
        <v>35000000</v>
      </c>
      <c r="G52" s="16">
        <v>35000000</v>
      </c>
    </row>
    <row r="53" spans="1:14" ht="48.75" customHeight="1" x14ac:dyDescent="0.25">
      <c r="A53" s="106" t="s">
        <v>59</v>
      </c>
      <c r="B53" s="107"/>
      <c r="C53" s="107"/>
      <c r="D53" s="107"/>
      <c r="E53" s="88" t="s">
        <v>143</v>
      </c>
      <c r="F53" s="87"/>
      <c r="G53" s="89"/>
    </row>
    <row r="54" spans="1:14" x14ac:dyDescent="0.25">
      <c r="E54" s="5"/>
    </row>
    <row r="55" spans="1:14" x14ac:dyDescent="0.25">
      <c r="A55" s="90" t="s">
        <v>195</v>
      </c>
      <c r="B55" s="91"/>
      <c r="C55" s="91"/>
      <c r="D55" s="91"/>
      <c r="E55" s="91"/>
      <c r="F55" s="91"/>
      <c r="G55" s="91"/>
    </row>
    <row r="56" spans="1:14" x14ac:dyDescent="0.25">
      <c r="E56" s="5"/>
    </row>
    <row r="57" spans="1:14" x14ac:dyDescent="0.25">
      <c r="E57" s="5"/>
    </row>
    <row r="58" spans="1:14" ht="18.75" x14ac:dyDescent="0.3">
      <c r="A58" s="82" t="s">
        <v>60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60" spans="1:14" ht="18.75" x14ac:dyDescent="0.3">
      <c r="A60" s="4" t="s">
        <v>74</v>
      </c>
    </row>
    <row r="61" spans="1:14" ht="94.5" x14ac:dyDescent="0.25">
      <c r="A61" s="32" t="s">
        <v>61</v>
      </c>
      <c r="B61" s="32" t="s">
        <v>69</v>
      </c>
      <c r="C61" s="32" t="s">
        <v>62</v>
      </c>
      <c r="D61" s="32" t="s">
        <v>63</v>
      </c>
      <c r="E61" s="32" t="s">
        <v>64</v>
      </c>
      <c r="F61" s="32" t="s">
        <v>65</v>
      </c>
      <c r="G61" s="32" t="s">
        <v>66</v>
      </c>
      <c r="H61" s="32" t="s">
        <v>70</v>
      </c>
      <c r="I61" s="32" t="s">
        <v>67</v>
      </c>
      <c r="J61" s="32" t="s">
        <v>71</v>
      </c>
      <c r="K61" s="32" t="s">
        <v>68</v>
      </c>
    </row>
    <row r="62" spans="1:14" x14ac:dyDescent="0.25">
      <c r="A62" s="34">
        <v>1</v>
      </c>
      <c r="B62" s="34">
        <v>2</v>
      </c>
      <c r="C62" s="34">
        <v>3</v>
      </c>
      <c r="D62" s="34">
        <v>4</v>
      </c>
      <c r="E62" s="34">
        <v>5</v>
      </c>
      <c r="F62" s="34">
        <v>6</v>
      </c>
      <c r="G62" s="34">
        <v>7</v>
      </c>
      <c r="H62" s="34">
        <v>8</v>
      </c>
      <c r="I62" s="34">
        <v>9</v>
      </c>
      <c r="J62" s="34">
        <v>10</v>
      </c>
      <c r="K62" s="34">
        <v>11</v>
      </c>
    </row>
    <row r="63" spans="1:14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4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4" x14ac:dyDescent="0.25">
      <c r="A65" s="34" t="s">
        <v>72</v>
      </c>
      <c r="B65" s="34" t="s">
        <v>73</v>
      </c>
      <c r="C65" s="34" t="s">
        <v>73</v>
      </c>
      <c r="D65" s="34" t="s">
        <v>73</v>
      </c>
      <c r="E65" s="34" t="s">
        <v>73</v>
      </c>
      <c r="F65" s="34" t="s">
        <v>73</v>
      </c>
      <c r="G65" s="34" t="s">
        <v>73</v>
      </c>
      <c r="H65" s="34"/>
      <c r="I65" s="34"/>
      <c r="J65" s="34" t="s">
        <v>73</v>
      </c>
      <c r="K65" s="34" t="s">
        <v>73</v>
      </c>
    </row>
    <row r="67" spans="1:14" ht="18.75" x14ac:dyDescent="0.3">
      <c r="A67" s="4" t="s">
        <v>75</v>
      </c>
    </row>
    <row r="68" spans="1:14" ht="94.5" x14ac:dyDescent="0.25">
      <c r="A68" s="32" t="s">
        <v>61</v>
      </c>
      <c r="B68" s="32" t="s">
        <v>76</v>
      </c>
      <c r="C68" s="32" t="s">
        <v>62</v>
      </c>
      <c r="D68" s="32" t="s">
        <v>63</v>
      </c>
      <c r="E68" s="32" t="s">
        <v>64</v>
      </c>
      <c r="F68" s="32" t="s">
        <v>77</v>
      </c>
      <c r="G68" s="32" t="s">
        <v>78</v>
      </c>
      <c r="H68" s="32" t="s">
        <v>70</v>
      </c>
      <c r="I68" s="32" t="s">
        <v>67</v>
      </c>
      <c r="J68" s="24" t="s">
        <v>71</v>
      </c>
      <c r="K68" s="32" t="s">
        <v>68</v>
      </c>
    </row>
    <row r="69" spans="1:14" x14ac:dyDescent="0.25">
      <c r="A69" s="34">
        <v>1</v>
      </c>
      <c r="B69" s="34">
        <v>2</v>
      </c>
      <c r="C69" s="34">
        <v>3</v>
      </c>
      <c r="D69" s="34">
        <v>4</v>
      </c>
      <c r="E69" s="34">
        <v>5</v>
      </c>
      <c r="F69" s="34">
        <v>6</v>
      </c>
      <c r="G69" s="34">
        <v>7</v>
      </c>
      <c r="H69" s="34">
        <v>8</v>
      </c>
      <c r="I69" s="34">
        <v>9</v>
      </c>
      <c r="J69" s="34">
        <v>10</v>
      </c>
      <c r="K69" s="34">
        <v>11</v>
      </c>
    </row>
    <row r="70" spans="1:14" ht="47.25" x14ac:dyDescent="0.25">
      <c r="A70" s="34">
        <v>1</v>
      </c>
      <c r="B70" s="33" t="s">
        <v>144</v>
      </c>
      <c r="C70" s="14" t="s">
        <v>146</v>
      </c>
      <c r="D70" s="34">
        <v>1000</v>
      </c>
      <c r="E70" s="34" t="s">
        <v>145</v>
      </c>
      <c r="F70" s="34">
        <v>643</v>
      </c>
      <c r="G70" s="34" t="s">
        <v>240</v>
      </c>
      <c r="H70" s="16">
        <v>77400000</v>
      </c>
      <c r="I70" s="16">
        <f>H70*100/F46</f>
        <v>57.397421900082193</v>
      </c>
      <c r="J70" s="34" t="s">
        <v>233</v>
      </c>
      <c r="K70" s="34" t="s">
        <v>147</v>
      </c>
    </row>
    <row r="71" spans="1:14" ht="47.25" x14ac:dyDescent="0.25">
      <c r="A71" s="34">
        <v>2</v>
      </c>
      <c r="B71" s="33" t="s">
        <v>144</v>
      </c>
      <c r="C71" s="14" t="s">
        <v>146</v>
      </c>
      <c r="D71" s="34">
        <v>1000</v>
      </c>
      <c r="E71" s="34" t="s">
        <v>145</v>
      </c>
      <c r="F71" s="34">
        <v>643</v>
      </c>
      <c r="G71" s="34" t="s">
        <v>148</v>
      </c>
      <c r="H71" s="16">
        <v>18000000</v>
      </c>
      <c r="I71" s="16">
        <f>H71*100/F46</f>
        <v>13.348237651181906</v>
      </c>
      <c r="J71" s="34" t="s">
        <v>233</v>
      </c>
      <c r="K71" s="34" t="s">
        <v>147</v>
      </c>
    </row>
    <row r="72" spans="1:14" ht="47.25" x14ac:dyDescent="0.25">
      <c r="A72" s="49">
        <v>3</v>
      </c>
      <c r="B72" s="50" t="s">
        <v>144</v>
      </c>
      <c r="C72" s="14" t="s">
        <v>146</v>
      </c>
      <c r="D72" s="49">
        <v>1000</v>
      </c>
      <c r="E72" s="49" t="s">
        <v>145</v>
      </c>
      <c r="F72" s="49">
        <v>643</v>
      </c>
      <c r="G72" s="49" t="s">
        <v>214</v>
      </c>
      <c r="H72" s="16">
        <v>5000000</v>
      </c>
      <c r="I72" s="16">
        <f>H72*100/F46</f>
        <v>3.707843791994974</v>
      </c>
      <c r="J72" s="49" t="s">
        <v>233</v>
      </c>
      <c r="K72" s="49" t="s">
        <v>147</v>
      </c>
    </row>
    <row r="73" spans="1:14" ht="47.25" x14ac:dyDescent="0.25">
      <c r="A73" s="64">
        <v>4</v>
      </c>
      <c r="B73" s="65" t="s">
        <v>144</v>
      </c>
      <c r="C73" s="14" t="s">
        <v>146</v>
      </c>
      <c r="D73" s="64">
        <v>1000</v>
      </c>
      <c r="E73" s="64" t="s">
        <v>145</v>
      </c>
      <c r="F73" s="64">
        <v>644</v>
      </c>
      <c r="G73" s="64" t="s">
        <v>251</v>
      </c>
      <c r="H73" s="16">
        <v>6000000</v>
      </c>
      <c r="I73" s="16">
        <f>H73*100/F46</f>
        <v>4.4494125503939683</v>
      </c>
      <c r="J73" s="64" t="s">
        <v>233</v>
      </c>
      <c r="K73" s="64" t="s">
        <v>147</v>
      </c>
    </row>
    <row r="74" spans="1:14" x14ac:dyDescent="0.25">
      <c r="A74" s="34" t="s">
        <v>72</v>
      </c>
      <c r="B74" s="34" t="s">
        <v>73</v>
      </c>
      <c r="C74" s="34" t="s">
        <v>73</v>
      </c>
      <c r="D74" s="34" t="s">
        <v>73</v>
      </c>
      <c r="E74" s="34" t="s">
        <v>73</v>
      </c>
      <c r="F74" s="34" t="s">
        <v>73</v>
      </c>
      <c r="G74" s="34" t="s">
        <v>73</v>
      </c>
      <c r="H74" s="16">
        <f>H70+H71+H72+H73</f>
        <v>106400000</v>
      </c>
      <c r="I74" s="16">
        <f>I70+I71+I72+I73</f>
        <v>78.902915893653045</v>
      </c>
      <c r="J74" s="34" t="s">
        <v>73</v>
      </c>
      <c r="K74" s="34" t="s">
        <v>73</v>
      </c>
    </row>
    <row r="76" spans="1:14" ht="18.75" x14ac:dyDescent="0.3">
      <c r="A76" s="4" t="s">
        <v>79</v>
      </c>
    </row>
    <row r="77" spans="1:14" ht="94.5" x14ac:dyDescent="0.25">
      <c r="A77" s="32" t="s">
        <v>61</v>
      </c>
      <c r="B77" s="32" t="s">
        <v>80</v>
      </c>
      <c r="C77" s="32" t="s">
        <v>81</v>
      </c>
      <c r="D77" s="32" t="s">
        <v>82</v>
      </c>
      <c r="E77" s="32" t="s">
        <v>83</v>
      </c>
      <c r="F77" s="32" t="s">
        <v>84</v>
      </c>
      <c r="G77" s="32" t="s">
        <v>85</v>
      </c>
      <c r="H77" s="32" t="s">
        <v>86</v>
      </c>
      <c r="I77" s="32" t="s">
        <v>87</v>
      </c>
      <c r="J77" s="32" t="s">
        <v>88</v>
      </c>
      <c r="K77" s="32" t="s">
        <v>67</v>
      </c>
      <c r="L77" s="24" t="s">
        <v>89</v>
      </c>
      <c r="M77" s="32" t="s">
        <v>90</v>
      </c>
    </row>
    <row r="78" spans="1:14" x14ac:dyDescent="0.25">
      <c r="A78" s="34">
        <v>1</v>
      </c>
      <c r="B78" s="34">
        <v>2</v>
      </c>
      <c r="C78" s="34">
        <v>3</v>
      </c>
      <c r="D78" s="34">
        <v>4</v>
      </c>
      <c r="E78" s="34">
        <v>5</v>
      </c>
      <c r="F78" s="34">
        <v>6</v>
      </c>
      <c r="G78" s="34">
        <v>7</v>
      </c>
      <c r="H78" s="34">
        <v>8</v>
      </c>
      <c r="I78" s="34">
        <v>9</v>
      </c>
      <c r="J78" s="34">
        <v>10</v>
      </c>
      <c r="K78" s="34">
        <v>11</v>
      </c>
      <c r="L78" s="34">
        <v>12</v>
      </c>
      <c r="M78" s="34">
        <v>13</v>
      </c>
    </row>
    <row r="79" spans="1:14" ht="47.25" x14ac:dyDescent="0.25">
      <c r="A79" s="34">
        <v>1</v>
      </c>
      <c r="B79" s="17" t="s">
        <v>149</v>
      </c>
      <c r="C79" s="31" t="s">
        <v>153</v>
      </c>
      <c r="D79" s="34">
        <v>5321029508</v>
      </c>
      <c r="E79" s="34" t="s">
        <v>150</v>
      </c>
      <c r="F79" s="34" t="s">
        <v>152</v>
      </c>
      <c r="G79" s="18" t="s">
        <v>151</v>
      </c>
      <c r="H79" s="13">
        <v>43424</v>
      </c>
      <c r="I79" s="34">
        <v>364</v>
      </c>
      <c r="J79" s="16">
        <v>367690.96</v>
      </c>
      <c r="K79" s="16">
        <f>J79*100/F46</f>
        <v>0.27266812868173446</v>
      </c>
      <c r="L79" s="34" t="s">
        <v>234</v>
      </c>
      <c r="M79" s="34" t="s">
        <v>147</v>
      </c>
      <c r="N79" s="19"/>
    </row>
    <row r="80" spans="1:14" ht="47.25" x14ac:dyDescent="0.25">
      <c r="A80" s="34">
        <v>2</v>
      </c>
      <c r="B80" s="33" t="s">
        <v>154</v>
      </c>
      <c r="C80" s="31" t="s">
        <v>156</v>
      </c>
      <c r="D80" s="34">
        <v>7728168971</v>
      </c>
      <c r="E80" s="34" t="s">
        <v>155</v>
      </c>
      <c r="F80" s="34" t="s">
        <v>158</v>
      </c>
      <c r="G80" s="34" t="s">
        <v>157</v>
      </c>
      <c r="H80" s="13">
        <v>43393</v>
      </c>
      <c r="I80" s="34">
        <v>188</v>
      </c>
      <c r="J80" s="16">
        <v>193918.24</v>
      </c>
      <c r="K80" s="16">
        <f>J80*100/F46</f>
        <v>0.14380370846771828</v>
      </c>
      <c r="L80" s="34" t="s">
        <v>190</v>
      </c>
      <c r="M80" s="34" t="s">
        <v>147</v>
      </c>
    </row>
    <row r="81" spans="1:13" ht="47.25" x14ac:dyDescent="0.25">
      <c r="A81" s="46">
        <v>3</v>
      </c>
      <c r="B81" s="47" t="s">
        <v>154</v>
      </c>
      <c r="C81" s="48" t="s">
        <v>156</v>
      </c>
      <c r="D81" s="46">
        <v>7728168971</v>
      </c>
      <c r="E81" s="46" t="s">
        <v>155</v>
      </c>
      <c r="F81" s="46" t="s">
        <v>212</v>
      </c>
      <c r="G81" s="46" t="s">
        <v>213</v>
      </c>
      <c r="H81" s="13">
        <v>43567</v>
      </c>
      <c r="I81" s="20">
        <v>2890</v>
      </c>
      <c r="J81" s="16">
        <v>2964562</v>
      </c>
      <c r="K81" s="16">
        <f>J81*100/F46</f>
        <v>2.1984265615368406</v>
      </c>
      <c r="L81" s="46" t="s">
        <v>190</v>
      </c>
      <c r="M81" s="46" t="s">
        <v>147</v>
      </c>
    </row>
    <row r="82" spans="1:13" ht="78.75" x14ac:dyDescent="0.25">
      <c r="A82" s="46">
        <v>4</v>
      </c>
      <c r="B82" s="40" t="s">
        <v>201</v>
      </c>
      <c r="C82" s="39" t="s">
        <v>204</v>
      </c>
      <c r="D82" s="41">
        <v>274051582</v>
      </c>
      <c r="E82" s="41" t="s">
        <v>150</v>
      </c>
      <c r="F82" s="41" t="s">
        <v>203</v>
      </c>
      <c r="G82" s="41" t="s">
        <v>202</v>
      </c>
      <c r="H82" s="13">
        <v>42717</v>
      </c>
      <c r="I82" s="20">
        <v>1068</v>
      </c>
      <c r="J82" s="16">
        <v>1108220.8799999999</v>
      </c>
      <c r="K82" s="16">
        <f>J82*100/F46</f>
        <v>0.82182198201344125</v>
      </c>
      <c r="L82" s="41" t="s">
        <v>233</v>
      </c>
      <c r="M82" s="41" t="s">
        <v>147</v>
      </c>
    </row>
    <row r="83" spans="1:13" ht="47.25" x14ac:dyDescent="0.25">
      <c r="A83" s="46">
        <v>5</v>
      </c>
      <c r="B83" s="37" t="s">
        <v>196</v>
      </c>
      <c r="C83" s="36" t="s">
        <v>200</v>
      </c>
      <c r="D83" s="38">
        <v>7731559044</v>
      </c>
      <c r="E83" s="38" t="s">
        <v>155</v>
      </c>
      <c r="F83" s="38" t="s">
        <v>198</v>
      </c>
      <c r="G83" s="38" t="s">
        <v>199</v>
      </c>
      <c r="H83" s="13">
        <v>45246</v>
      </c>
      <c r="I83" s="20">
        <v>2120</v>
      </c>
      <c r="J83" s="16">
        <v>2114572.7999999998</v>
      </c>
      <c r="K83" s="16">
        <f>J83*100/F46</f>
        <v>1.5681011258402857</v>
      </c>
      <c r="L83" s="38" t="s">
        <v>197</v>
      </c>
      <c r="M83" s="38" t="s">
        <v>147</v>
      </c>
    </row>
    <row r="84" spans="1:13" ht="47.25" x14ac:dyDescent="0.25">
      <c r="A84" s="46">
        <v>6</v>
      </c>
      <c r="B84" s="33" t="s">
        <v>161</v>
      </c>
      <c r="C84" s="31" t="s">
        <v>160</v>
      </c>
      <c r="D84" s="31" t="s">
        <v>159</v>
      </c>
      <c r="E84" s="34" t="s">
        <v>155</v>
      </c>
      <c r="F84" s="34" t="s">
        <v>162</v>
      </c>
      <c r="G84" s="34" t="s">
        <v>163</v>
      </c>
      <c r="H84" s="13">
        <v>43542</v>
      </c>
      <c r="I84" s="34">
        <v>55</v>
      </c>
      <c r="J84" s="16">
        <v>56457.5</v>
      </c>
      <c r="K84" s="16">
        <f>J84*100/F46</f>
        <v>4.1867118177311251E-2</v>
      </c>
      <c r="L84" s="34" t="s">
        <v>190</v>
      </c>
      <c r="M84" s="34" t="s">
        <v>147</v>
      </c>
    </row>
    <row r="85" spans="1:13" ht="78.75" x14ac:dyDescent="0.25">
      <c r="A85" s="46">
        <v>7</v>
      </c>
      <c r="B85" s="33" t="s">
        <v>166</v>
      </c>
      <c r="C85" s="31" t="s">
        <v>167</v>
      </c>
      <c r="D85" s="31" t="s">
        <v>168</v>
      </c>
      <c r="E85" s="34" t="s">
        <v>150</v>
      </c>
      <c r="F85" s="34" t="s">
        <v>165</v>
      </c>
      <c r="G85" s="34" t="s">
        <v>164</v>
      </c>
      <c r="H85" s="13">
        <v>45722</v>
      </c>
      <c r="I85" s="34">
        <v>155</v>
      </c>
      <c r="J85" s="16">
        <v>164255.04999999999</v>
      </c>
      <c r="K85" s="16">
        <f>J85*100/F46</f>
        <v>0.1218064134892648</v>
      </c>
      <c r="L85" s="34" t="s">
        <v>189</v>
      </c>
      <c r="M85" s="34" t="s">
        <v>147</v>
      </c>
    </row>
    <row r="86" spans="1:13" ht="78.75" x14ac:dyDescent="0.25">
      <c r="A86" s="46">
        <v>8</v>
      </c>
      <c r="B86" s="44" t="s">
        <v>166</v>
      </c>
      <c r="C86" s="43" t="s">
        <v>167</v>
      </c>
      <c r="D86" s="43" t="s">
        <v>168</v>
      </c>
      <c r="E86" s="45" t="s">
        <v>150</v>
      </c>
      <c r="F86" s="45" t="s">
        <v>210</v>
      </c>
      <c r="G86" s="45" t="s">
        <v>211</v>
      </c>
      <c r="H86" s="13">
        <v>43123</v>
      </c>
      <c r="I86" s="20">
        <v>1000</v>
      </c>
      <c r="J86" s="16">
        <v>1087290</v>
      </c>
      <c r="K86" s="16">
        <f>J86*100/F46</f>
        <v>0.80630029531964298</v>
      </c>
      <c r="L86" s="45" t="s">
        <v>189</v>
      </c>
      <c r="M86" s="45" t="s">
        <v>147</v>
      </c>
    </row>
    <row r="87" spans="1:13" ht="47.25" x14ac:dyDescent="0.25">
      <c r="A87" s="46">
        <v>9</v>
      </c>
      <c r="B87" s="33" t="s">
        <v>171</v>
      </c>
      <c r="C87" s="31" t="s">
        <v>172</v>
      </c>
      <c r="D87" s="31" t="s">
        <v>173</v>
      </c>
      <c r="E87" s="34" t="s">
        <v>150</v>
      </c>
      <c r="F87" s="34" t="s">
        <v>169</v>
      </c>
      <c r="G87" s="34" t="s">
        <v>170</v>
      </c>
      <c r="H87" s="13">
        <v>42865</v>
      </c>
      <c r="I87" s="20">
        <v>3529</v>
      </c>
      <c r="J87" s="16">
        <v>3572194.96</v>
      </c>
      <c r="K87" s="16">
        <f>J87*100/F46</f>
        <v>2.6490281812463468</v>
      </c>
      <c r="L87" s="34" t="s">
        <v>191</v>
      </c>
      <c r="M87" s="34" t="s">
        <v>147</v>
      </c>
    </row>
    <row r="88" spans="1:13" ht="63" x14ac:dyDescent="0.25">
      <c r="A88" s="46">
        <v>10</v>
      </c>
      <c r="B88" s="33" t="s">
        <v>180</v>
      </c>
      <c r="C88" s="31" t="s">
        <v>181</v>
      </c>
      <c r="D88" s="31" t="s">
        <v>182</v>
      </c>
      <c r="E88" s="34" t="s">
        <v>155</v>
      </c>
      <c r="F88" s="34" t="s">
        <v>179</v>
      </c>
      <c r="G88" s="34" t="s">
        <v>178</v>
      </c>
      <c r="H88" s="13">
        <v>42775</v>
      </c>
      <c r="I88" s="34">
        <v>825</v>
      </c>
      <c r="J88" s="16">
        <v>857991.75</v>
      </c>
      <c r="K88" s="16">
        <f>J88*100/F46</f>
        <v>0.63625987676408069</v>
      </c>
      <c r="L88" s="34" t="s">
        <v>190</v>
      </c>
      <c r="M88" s="34" t="s">
        <v>147</v>
      </c>
    </row>
    <row r="89" spans="1:13" ht="63" x14ac:dyDescent="0.25">
      <c r="A89" s="46">
        <v>11</v>
      </c>
      <c r="B89" s="33" t="s">
        <v>180</v>
      </c>
      <c r="C89" s="31" t="s">
        <v>181</v>
      </c>
      <c r="D89" s="31" t="s">
        <v>182</v>
      </c>
      <c r="E89" s="34" t="s">
        <v>155</v>
      </c>
      <c r="F89" s="34" t="s">
        <v>184</v>
      </c>
      <c r="G89" s="34" t="s">
        <v>183</v>
      </c>
      <c r="H89" s="13">
        <v>43256</v>
      </c>
      <c r="I89" s="20">
        <v>3000</v>
      </c>
      <c r="J89" s="16">
        <v>3194670</v>
      </c>
      <c r="K89" s="16">
        <f>J89*100/F46</f>
        <v>2.3690674653945165</v>
      </c>
      <c r="L89" s="34" t="s">
        <v>190</v>
      </c>
      <c r="M89" s="34" t="s">
        <v>147</v>
      </c>
    </row>
    <row r="90" spans="1:13" ht="94.5" x14ac:dyDescent="0.25">
      <c r="A90" s="46">
        <v>12</v>
      </c>
      <c r="B90" s="40" t="s">
        <v>209</v>
      </c>
      <c r="C90" s="39" t="s">
        <v>208</v>
      </c>
      <c r="D90" s="39" t="s">
        <v>207</v>
      </c>
      <c r="E90" s="41" t="s">
        <v>150</v>
      </c>
      <c r="F90" s="41" t="s">
        <v>206</v>
      </c>
      <c r="G90" s="41" t="s">
        <v>205</v>
      </c>
      <c r="H90" s="13">
        <v>45793</v>
      </c>
      <c r="I90" s="20">
        <v>830</v>
      </c>
      <c r="J90" s="16">
        <v>838964</v>
      </c>
      <c r="K90" s="16">
        <f>J90*100/F46</f>
        <v>0.62214949182145429</v>
      </c>
      <c r="L90" s="41" t="s">
        <v>191</v>
      </c>
      <c r="M90" s="41" t="s">
        <v>147</v>
      </c>
    </row>
    <row r="91" spans="1:13" x14ac:dyDescent="0.25">
      <c r="A91" s="34" t="s">
        <v>72</v>
      </c>
      <c r="B91" s="34" t="s">
        <v>73</v>
      </c>
      <c r="C91" s="34" t="s">
        <v>73</v>
      </c>
      <c r="D91" s="34" t="s">
        <v>73</v>
      </c>
      <c r="E91" s="34" t="s">
        <v>73</v>
      </c>
      <c r="F91" s="34" t="s">
        <v>73</v>
      </c>
      <c r="G91" s="34" t="s">
        <v>73</v>
      </c>
      <c r="H91" s="34" t="s">
        <v>73</v>
      </c>
      <c r="I91" s="34" t="s">
        <v>73</v>
      </c>
      <c r="J91" s="16">
        <f>SUM(J79:J90)</f>
        <v>16520788.140000001</v>
      </c>
      <c r="K91" s="16">
        <f>SUM(K79:K90)</f>
        <v>12.251300348752638</v>
      </c>
      <c r="L91" s="34" t="s">
        <v>73</v>
      </c>
      <c r="M91" s="34" t="s">
        <v>73</v>
      </c>
    </row>
    <row r="93" spans="1:13" ht="18.75" x14ac:dyDescent="0.3">
      <c r="A93" s="4" t="s">
        <v>91</v>
      </c>
    </row>
    <row r="94" spans="1:13" ht="126" x14ac:dyDescent="0.25">
      <c r="A94" s="32" t="s">
        <v>61</v>
      </c>
      <c r="B94" s="32" t="s">
        <v>80</v>
      </c>
      <c r="C94" s="32" t="s">
        <v>81</v>
      </c>
      <c r="D94" s="32" t="s">
        <v>82</v>
      </c>
      <c r="E94" s="32" t="s">
        <v>92</v>
      </c>
      <c r="F94" s="32" t="s">
        <v>85</v>
      </c>
      <c r="G94" s="32" t="s">
        <v>86</v>
      </c>
      <c r="H94" s="32" t="s">
        <v>87</v>
      </c>
      <c r="I94" s="32" t="s">
        <v>88</v>
      </c>
      <c r="J94" s="32" t="s">
        <v>67</v>
      </c>
      <c r="K94" s="24" t="s">
        <v>89</v>
      </c>
      <c r="L94" s="32" t="s">
        <v>90</v>
      </c>
      <c r="M94" s="9"/>
    </row>
    <row r="95" spans="1:13" x14ac:dyDescent="0.25">
      <c r="A95" s="34">
        <v>1</v>
      </c>
      <c r="B95" s="34">
        <v>2</v>
      </c>
      <c r="C95" s="34">
        <v>3</v>
      </c>
      <c r="D95" s="34">
        <v>4</v>
      </c>
      <c r="E95" s="34">
        <v>5</v>
      </c>
      <c r="F95" s="34">
        <v>6</v>
      </c>
      <c r="G95" s="34">
        <v>7</v>
      </c>
      <c r="H95" s="34">
        <v>8</v>
      </c>
      <c r="I95" s="34">
        <v>9</v>
      </c>
      <c r="J95" s="34">
        <v>10</v>
      </c>
      <c r="K95" s="34">
        <v>11</v>
      </c>
      <c r="L95" s="34">
        <v>12</v>
      </c>
      <c r="M95" s="35"/>
    </row>
    <row r="96" spans="1:13" ht="47.25" x14ac:dyDescent="0.25">
      <c r="A96" s="34">
        <v>1</v>
      </c>
      <c r="B96" s="21" t="s">
        <v>174</v>
      </c>
      <c r="C96" s="31" t="s">
        <v>175</v>
      </c>
      <c r="D96" s="34">
        <v>7710168360</v>
      </c>
      <c r="E96" s="34" t="s">
        <v>177</v>
      </c>
      <c r="F96" s="34" t="s">
        <v>176</v>
      </c>
      <c r="G96" s="15">
        <v>43096</v>
      </c>
      <c r="H96" s="20">
        <v>11184</v>
      </c>
      <c r="I96" s="16">
        <v>11928474.140000001</v>
      </c>
      <c r="J96" s="16">
        <f>I96*100/F46</f>
        <v>8.845783757594317</v>
      </c>
      <c r="K96" s="34" t="s">
        <v>192</v>
      </c>
      <c r="L96" s="34" t="s">
        <v>147</v>
      </c>
      <c r="M96" s="10"/>
    </row>
    <row r="97" spans="1:13" x14ac:dyDescent="0.25">
      <c r="A97" s="34" t="s">
        <v>72</v>
      </c>
      <c r="B97" s="34" t="s">
        <v>73</v>
      </c>
      <c r="C97" s="34" t="s">
        <v>73</v>
      </c>
      <c r="D97" s="34" t="s">
        <v>73</v>
      </c>
      <c r="E97" s="34" t="s">
        <v>73</v>
      </c>
      <c r="F97" s="34" t="s">
        <v>73</v>
      </c>
      <c r="G97" s="34" t="s">
        <v>73</v>
      </c>
      <c r="H97" s="34" t="s">
        <v>73</v>
      </c>
      <c r="I97" s="16">
        <f>I96</f>
        <v>11928474.140000001</v>
      </c>
      <c r="J97" s="16">
        <f>J96</f>
        <v>8.845783757594317</v>
      </c>
      <c r="K97" s="34" t="s">
        <v>73</v>
      </c>
      <c r="L97" s="34" t="s">
        <v>73</v>
      </c>
      <c r="M97" s="35"/>
    </row>
    <row r="99" spans="1:13" ht="18.75" x14ac:dyDescent="0.3">
      <c r="A99" s="4" t="s">
        <v>94</v>
      </c>
    </row>
    <row r="100" spans="1:13" ht="94.5" x14ac:dyDescent="0.25">
      <c r="A100" s="32" t="s">
        <v>61</v>
      </c>
      <c r="B100" s="32" t="s">
        <v>80</v>
      </c>
      <c r="C100" s="32" t="s">
        <v>93</v>
      </c>
      <c r="D100" s="32" t="s">
        <v>81</v>
      </c>
      <c r="E100" s="32" t="s">
        <v>82</v>
      </c>
      <c r="F100" s="32" t="s">
        <v>92</v>
      </c>
      <c r="G100" s="32" t="s">
        <v>85</v>
      </c>
      <c r="H100" s="32" t="s">
        <v>86</v>
      </c>
      <c r="I100" s="32" t="s">
        <v>87</v>
      </c>
      <c r="J100" s="32" t="s">
        <v>88</v>
      </c>
      <c r="K100" s="32" t="s">
        <v>67</v>
      </c>
      <c r="L100" s="32" t="s">
        <v>89</v>
      </c>
      <c r="M100" s="32" t="s">
        <v>90</v>
      </c>
    </row>
    <row r="101" spans="1:13" x14ac:dyDescent="0.25">
      <c r="A101" s="34">
        <v>1</v>
      </c>
      <c r="B101" s="34">
        <v>2</v>
      </c>
      <c r="C101" s="34">
        <v>3</v>
      </c>
      <c r="D101" s="34">
        <v>4</v>
      </c>
      <c r="E101" s="34">
        <v>5</v>
      </c>
      <c r="F101" s="34">
        <v>6</v>
      </c>
      <c r="G101" s="34">
        <v>7</v>
      </c>
      <c r="H101" s="34">
        <v>8</v>
      </c>
      <c r="I101" s="34">
        <v>9</v>
      </c>
      <c r="J101" s="34">
        <v>10</v>
      </c>
      <c r="K101" s="34">
        <v>11</v>
      </c>
      <c r="L101" s="34">
        <v>12</v>
      </c>
      <c r="M101" s="34">
        <v>13</v>
      </c>
    </row>
    <row r="102" spans="1:13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x14ac:dyDescent="0.25">
      <c r="A103" s="46"/>
      <c r="B103" s="47"/>
      <c r="C103" s="19"/>
      <c r="D103" s="48"/>
      <c r="E103" s="48"/>
      <c r="F103" s="46"/>
      <c r="G103" s="46"/>
      <c r="H103" s="15"/>
      <c r="I103" s="20"/>
      <c r="J103" s="16"/>
      <c r="K103" s="16"/>
      <c r="L103" s="46"/>
      <c r="M103" s="46"/>
    </row>
    <row r="104" spans="1:13" x14ac:dyDescent="0.25">
      <c r="A104" s="34" t="s">
        <v>72</v>
      </c>
      <c r="B104" s="34" t="s">
        <v>73</v>
      </c>
      <c r="C104" s="34" t="s">
        <v>73</v>
      </c>
      <c r="D104" s="34" t="s">
        <v>73</v>
      </c>
      <c r="E104" s="34" t="s">
        <v>73</v>
      </c>
      <c r="F104" s="34" t="s">
        <v>73</v>
      </c>
      <c r="G104" s="34" t="s">
        <v>73</v>
      </c>
      <c r="H104" s="34" t="s">
        <v>73</v>
      </c>
      <c r="I104" s="34" t="s">
        <v>73</v>
      </c>
      <c r="J104" s="16"/>
      <c r="K104" s="16"/>
      <c r="L104" s="34" t="s">
        <v>73</v>
      </c>
      <c r="M104" s="34" t="s">
        <v>73</v>
      </c>
    </row>
    <row r="106" spans="1:13" ht="18.75" x14ac:dyDescent="0.3">
      <c r="A106" s="4" t="s">
        <v>95</v>
      </c>
    </row>
    <row r="107" spans="1:13" ht="126" x14ac:dyDescent="0.25">
      <c r="A107" s="32" t="s">
        <v>61</v>
      </c>
      <c r="B107" s="32" t="s">
        <v>80</v>
      </c>
      <c r="C107" s="32" t="s">
        <v>96</v>
      </c>
      <c r="D107" s="32" t="s">
        <v>81</v>
      </c>
      <c r="E107" s="32" t="s">
        <v>82</v>
      </c>
      <c r="F107" s="32" t="s">
        <v>92</v>
      </c>
      <c r="G107" s="32" t="s">
        <v>85</v>
      </c>
      <c r="H107" s="32" t="s">
        <v>86</v>
      </c>
      <c r="I107" s="32" t="s">
        <v>87</v>
      </c>
      <c r="J107" s="32" t="s">
        <v>88</v>
      </c>
      <c r="K107" s="32" t="s">
        <v>67</v>
      </c>
      <c r="L107" s="32" t="s">
        <v>89</v>
      </c>
      <c r="M107" s="32" t="s">
        <v>90</v>
      </c>
    </row>
    <row r="108" spans="1:13" x14ac:dyDescent="0.25">
      <c r="A108" s="34">
        <v>1</v>
      </c>
      <c r="B108" s="34">
        <v>2</v>
      </c>
      <c r="C108" s="34">
        <v>3</v>
      </c>
      <c r="D108" s="34">
        <v>4</v>
      </c>
      <c r="E108" s="34">
        <v>5</v>
      </c>
      <c r="F108" s="34">
        <v>6</v>
      </c>
      <c r="G108" s="34">
        <v>7</v>
      </c>
      <c r="H108" s="34">
        <v>8</v>
      </c>
      <c r="I108" s="34">
        <v>9</v>
      </c>
      <c r="J108" s="34">
        <v>10</v>
      </c>
      <c r="K108" s="34">
        <v>11</v>
      </c>
      <c r="L108" s="34">
        <v>12</v>
      </c>
      <c r="M108" s="34">
        <v>13</v>
      </c>
    </row>
    <row r="109" spans="1:1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34" t="s">
        <v>72</v>
      </c>
      <c r="B111" s="34" t="s">
        <v>73</v>
      </c>
      <c r="C111" s="34" t="s">
        <v>73</v>
      </c>
      <c r="D111" s="34" t="s">
        <v>73</v>
      </c>
      <c r="E111" s="34" t="s">
        <v>73</v>
      </c>
      <c r="F111" s="34" t="s">
        <v>73</v>
      </c>
      <c r="G111" s="34" t="s">
        <v>73</v>
      </c>
      <c r="H111" s="34" t="s">
        <v>73</v>
      </c>
      <c r="I111" s="34" t="s">
        <v>73</v>
      </c>
      <c r="J111" s="34"/>
      <c r="K111" s="34"/>
      <c r="L111" s="34" t="s">
        <v>73</v>
      </c>
      <c r="M111" s="34" t="s">
        <v>73</v>
      </c>
    </row>
    <row r="113" spans="1:13" ht="18.75" x14ac:dyDescent="0.3">
      <c r="A113" s="4" t="s">
        <v>97</v>
      </c>
    </row>
    <row r="114" spans="1:13" ht="126" x14ac:dyDescent="0.25">
      <c r="A114" s="32" t="s">
        <v>61</v>
      </c>
      <c r="B114" s="32" t="s">
        <v>80</v>
      </c>
      <c r="C114" s="32" t="s">
        <v>98</v>
      </c>
      <c r="D114" s="32" t="s">
        <v>99</v>
      </c>
      <c r="E114" s="32" t="s">
        <v>100</v>
      </c>
      <c r="F114" s="32" t="s">
        <v>85</v>
      </c>
      <c r="G114" s="32" t="s">
        <v>86</v>
      </c>
      <c r="H114" s="32" t="s">
        <v>87</v>
      </c>
      <c r="I114" s="32" t="s">
        <v>88</v>
      </c>
      <c r="J114" s="32" t="s">
        <v>67</v>
      </c>
      <c r="K114" s="32" t="s">
        <v>89</v>
      </c>
      <c r="L114" s="32" t="s">
        <v>90</v>
      </c>
      <c r="M114" s="9"/>
    </row>
    <row r="115" spans="1:13" x14ac:dyDescent="0.25">
      <c r="A115" s="34">
        <v>1</v>
      </c>
      <c r="B115" s="34">
        <v>2</v>
      </c>
      <c r="C115" s="34">
        <v>3</v>
      </c>
      <c r="D115" s="34">
        <v>4</v>
      </c>
      <c r="E115" s="34">
        <v>5</v>
      </c>
      <c r="F115" s="34">
        <v>6</v>
      </c>
      <c r="G115" s="34">
        <v>7</v>
      </c>
      <c r="H115" s="34">
        <v>8</v>
      </c>
      <c r="I115" s="34">
        <v>9</v>
      </c>
      <c r="J115" s="34">
        <v>10</v>
      </c>
      <c r="K115" s="34">
        <v>11</v>
      </c>
      <c r="L115" s="34">
        <v>12</v>
      </c>
      <c r="M115" s="35"/>
    </row>
    <row r="116" spans="1:13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0"/>
    </row>
    <row r="117" spans="1:13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0"/>
    </row>
    <row r="118" spans="1:13" x14ac:dyDescent="0.25">
      <c r="A118" s="34" t="s">
        <v>72</v>
      </c>
      <c r="B118" s="34" t="s">
        <v>73</v>
      </c>
      <c r="C118" s="34" t="s">
        <v>73</v>
      </c>
      <c r="D118" s="34" t="s">
        <v>73</v>
      </c>
      <c r="E118" s="34" t="s">
        <v>73</v>
      </c>
      <c r="F118" s="34" t="s">
        <v>73</v>
      </c>
      <c r="G118" s="34" t="s">
        <v>73</v>
      </c>
      <c r="H118" s="34" t="s">
        <v>73</v>
      </c>
      <c r="I118" s="34"/>
      <c r="J118" s="34"/>
      <c r="K118" s="34" t="s">
        <v>73</v>
      </c>
      <c r="L118" s="34" t="s">
        <v>73</v>
      </c>
      <c r="M118" s="35"/>
    </row>
    <row r="120" spans="1:13" ht="18.75" x14ac:dyDescent="0.3">
      <c r="A120" s="4" t="s">
        <v>101</v>
      </c>
    </row>
    <row r="121" spans="1:13" ht="126" x14ac:dyDescent="0.25">
      <c r="A121" s="32" t="s">
        <v>61</v>
      </c>
      <c r="B121" s="32" t="s">
        <v>80</v>
      </c>
      <c r="C121" s="32" t="s">
        <v>98</v>
      </c>
      <c r="D121" s="32" t="s">
        <v>99</v>
      </c>
      <c r="E121" s="32" t="s">
        <v>100</v>
      </c>
      <c r="F121" s="32" t="s">
        <v>85</v>
      </c>
      <c r="G121" s="32" t="s">
        <v>86</v>
      </c>
      <c r="H121" s="32" t="s">
        <v>87</v>
      </c>
      <c r="I121" s="32" t="s">
        <v>88</v>
      </c>
      <c r="J121" s="32" t="s">
        <v>67</v>
      </c>
      <c r="K121" s="32" t="s">
        <v>89</v>
      </c>
      <c r="L121" s="32" t="s">
        <v>90</v>
      </c>
      <c r="M121" s="9"/>
    </row>
    <row r="122" spans="1:13" x14ac:dyDescent="0.25">
      <c r="A122" s="34">
        <v>1</v>
      </c>
      <c r="B122" s="34">
        <v>2</v>
      </c>
      <c r="C122" s="34">
        <v>3</v>
      </c>
      <c r="D122" s="34">
        <v>4</v>
      </c>
      <c r="E122" s="34">
        <v>5</v>
      </c>
      <c r="F122" s="34">
        <v>6</v>
      </c>
      <c r="G122" s="34">
        <v>7</v>
      </c>
      <c r="H122" s="34">
        <v>8</v>
      </c>
      <c r="I122" s="34">
        <v>9</v>
      </c>
      <c r="J122" s="34">
        <v>10</v>
      </c>
      <c r="K122" s="34">
        <v>11</v>
      </c>
      <c r="L122" s="34">
        <v>12</v>
      </c>
      <c r="M122" s="35"/>
    </row>
    <row r="123" spans="1:13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0"/>
    </row>
    <row r="124" spans="1:13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0"/>
    </row>
    <row r="125" spans="1:13" x14ac:dyDescent="0.25">
      <c r="A125" s="34" t="s">
        <v>72</v>
      </c>
      <c r="B125" s="34" t="s">
        <v>73</v>
      </c>
      <c r="C125" s="34" t="s">
        <v>73</v>
      </c>
      <c r="D125" s="34" t="s">
        <v>73</v>
      </c>
      <c r="E125" s="34" t="s">
        <v>73</v>
      </c>
      <c r="F125" s="34" t="s">
        <v>73</v>
      </c>
      <c r="G125" s="34" t="s">
        <v>73</v>
      </c>
      <c r="H125" s="34" t="s">
        <v>73</v>
      </c>
      <c r="I125" s="34"/>
      <c r="J125" s="34"/>
      <c r="K125" s="34" t="s">
        <v>73</v>
      </c>
      <c r="L125" s="34" t="s">
        <v>73</v>
      </c>
      <c r="M125" s="35"/>
    </row>
    <row r="127" spans="1:13" ht="18.75" x14ac:dyDescent="0.3">
      <c r="A127" s="4" t="s">
        <v>102</v>
      </c>
    </row>
    <row r="128" spans="1:13" ht="78.75" x14ac:dyDescent="0.25">
      <c r="A128" s="32" t="s">
        <v>61</v>
      </c>
      <c r="B128" s="32" t="s">
        <v>80</v>
      </c>
      <c r="C128" s="32" t="s">
        <v>99</v>
      </c>
      <c r="D128" s="32" t="s">
        <v>100</v>
      </c>
      <c r="E128" s="32" t="s">
        <v>85</v>
      </c>
      <c r="F128" s="32" t="s">
        <v>86</v>
      </c>
      <c r="G128" s="32" t="s">
        <v>87</v>
      </c>
      <c r="H128" s="32" t="s">
        <v>88</v>
      </c>
      <c r="I128" s="32" t="s">
        <v>67</v>
      </c>
      <c r="J128" s="32" t="s">
        <v>89</v>
      </c>
      <c r="K128" s="32" t="s">
        <v>90</v>
      </c>
      <c r="L128" s="9"/>
      <c r="M128" s="9"/>
    </row>
    <row r="129" spans="1:14" x14ac:dyDescent="0.25">
      <c r="A129" s="34">
        <v>1</v>
      </c>
      <c r="B129" s="34">
        <v>2</v>
      </c>
      <c r="C129" s="34">
        <v>3</v>
      </c>
      <c r="D129" s="34">
        <v>4</v>
      </c>
      <c r="E129" s="34">
        <v>5</v>
      </c>
      <c r="F129" s="34">
        <v>6</v>
      </c>
      <c r="G129" s="34">
        <v>7</v>
      </c>
      <c r="H129" s="34">
        <v>8</v>
      </c>
      <c r="I129" s="34">
        <v>9</v>
      </c>
      <c r="J129" s="34">
        <v>10</v>
      </c>
      <c r="K129" s="34">
        <v>11</v>
      </c>
      <c r="L129" s="35"/>
      <c r="M129" s="35"/>
    </row>
    <row r="130" spans="1:14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0"/>
      <c r="M130" s="10"/>
    </row>
    <row r="131" spans="1:14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0"/>
      <c r="M131" s="10"/>
    </row>
    <row r="132" spans="1:14" x14ac:dyDescent="0.25">
      <c r="A132" s="34" t="s">
        <v>72</v>
      </c>
      <c r="B132" s="34" t="s">
        <v>73</v>
      </c>
      <c r="C132" s="34" t="s">
        <v>73</v>
      </c>
      <c r="D132" s="34" t="s">
        <v>73</v>
      </c>
      <c r="E132" s="34" t="s">
        <v>73</v>
      </c>
      <c r="F132" s="34" t="s">
        <v>73</v>
      </c>
      <c r="G132" s="34" t="s">
        <v>73</v>
      </c>
      <c r="H132" s="34"/>
      <c r="I132" s="34"/>
      <c r="J132" s="34" t="s">
        <v>73</v>
      </c>
      <c r="K132" s="34" t="s">
        <v>73</v>
      </c>
      <c r="L132" s="35"/>
      <c r="M132" s="35"/>
    </row>
    <row r="134" spans="1:14" ht="18.75" x14ac:dyDescent="0.3">
      <c r="A134" s="4" t="s">
        <v>103</v>
      </c>
    </row>
    <row r="135" spans="1:14" ht="94.5" x14ac:dyDescent="0.25">
      <c r="A135" s="32" t="s">
        <v>61</v>
      </c>
      <c r="B135" s="32" t="s">
        <v>80</v>
      </c>
      <c r="C135" s="32" t="s">
        <v>81</v>
      </c>
      <c r="D135" s="32" t="s">
        <v>82</v>
      </c>
      <c r="E135" s="32" t="s">
        <v>83</v>
      </c>
      <c r="F135" s="32" t="s">
        <v>84</v>
      </c>
      <c r="G135" s="32" t="s">
        <v>85</v>
      </c>
      <c r="H135" s="32" t="s">
        <v>104</v>
      </c>
      <c r="I135" s="32" t="s">
        <v>87</v>
      </c>
      <c r="J135" s="32" t="s">
        <v>88</v>
      </c>
      <c r="K135" s="32" t="s">
        <v>67</v>
      </c>
      <c r="L135" s="32" t="s">
        <v>105</v>
      </c>
      <c r="M135" s="32" t="s">
        <v>89</v>
      </c>
      <c r="N135" s="32" t="s">
        <v>90</v>
      </c>
    </row>
    <row r="136" spans="1:14" x14ac:dyDescent="0.25">
      <c r="A136" s="34">
        <v>1</v>
      </c>
      <c r="B136" s="34">
        <v>2</v>
      </c>
      <c r="C136" s="34">
        <v>3</v>
      </c>
      <c r="D136" s="34">
        <v>4</v>
      </c>
      <c r="E136" s="34">
        <v>5</v>
      </c>
      <c r="F136" s="34">
        <v>6</v>
      </c>
      <c r="G136" s="34">
        <v>7</v>
      </c>
      <c r="H136" s="34">
        <v>8</v>
      </c>
      <c r="I136" s="34">
        <v>9</v>
      </c>
      <c r="J136" s="34">
        <v>10</v>
      </c>
      <c r="K136" s="34">
        <v>11</v>
      </c>
      <c r="L136" s="34">
        <v>12</v>
      </c>
      <c r="M136" s="34">
        <v>13</v>
      </c>
      <c r="N136" s="34">
        <v>14</v>
      </c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34" t="s">
        <v>72</v>
      </c>
      <c r="B139" s="34" t="s">
        <v>73</v>
      </c>
      <c r="C139" s="34" t="s">
        <v>73</v>
      </c>
      <c r="D139" s="34" t="s">
        <v>73</v>
      </c>
      <c r="E139" s="34" t="s">
        <v>73</v>
      </c>
      <c r="F139" s="34" t="s">
        <v>73</v>
      </c>
      <c r="G139" s="34" t="s">
        <v>73</v>
      </c>
      <c r="H139" s="34" t="s">
        <v>73</v>
      </c>
      <c r="I139" s="34" t="s">
        <v>73</v>
      </c>
      <c r="J139" s="34"/>
      <c r="K139" s="34"/>
      <c r="L139" s="34" t="s">
        <v>73</v>
      </c>
      <c r="M139" s="34" t="s">
        <v>73</v>
      </c>
      <c r="N139" s="34" t="s">
        <v>73</v>
      </c>
    </row>
    <row r="141" spans="1:14" ht="18.75" x14ac:dyDescent="0.3">
      <c r="A141" s="4" t="s">
        <v>106</v>
      </c>
    </row>
    <row r="142" spans="1:14" ht="126" x14ac:dyDescent="0.25">
      <c r="A142" s="32" t="s">
        <v>61</v>
      </c>
      <c r="B142" s="32" t="s">
        <v>80</v>
      </c>
      <c r="C142" s="32" t="s">
        <v>98</v>
      </c>
      <c r="D142" s="32" t="s">
        <v>99</v>
      </c>
      <c r="E142" s="32" t="s">
        <v>100</v>
      </c>
      <c r="F142" s="32" t="s">
        <v>85</v>
      </c>
      <c r="G142" s="32" t="s">
        <v>87</v>
      </c>
      <c r="H142" s="32" t="s">
        <v>88</v>
      </c>
      <c r="I142" s="32" t="s">
        <v>67</v>
      </c>
      <c r="J142" s="32" t="s">
        <v>105</v>
      </c>
      <c r="K142" s="32" t="s">
        <v>89</v>
      </c>
      <c r="L142" s="32" t="s">
        <v>90</v>
      </c>
      <c r="M142" s="9"/>
    </row>
    <row r="143" spans="1:14" x14ac:dyDescent="0.25">
      <c r="A143" s="34">
        <v>1</v>
      </c>
      <c r="B143" s="34">
        <v>2</v>
      </c>
      <c r="C143" s="34">
        <v>3</v>
      </c>
      <c r="D143" s="34">
        <v>4</v>
      </c>
      <c r="E143" s="34">
        <v>5</v>
      </c>
      <c r="F143" s="34">
        <v>6</v>
      </c>
      <c r="G143" s="34">
        <v>7</v>
      </c>
      <c r="H143" s="34">
        <v>8</v>
      </c>
      <c r="I143" s="34">
        <v>9</v>
      </c>
      <c r="J143" s="34">
        <v>10</v>
      </c>
      <c r="K143" s="34">
        <v>11</v>
      </c>
      <c r="L143" s="34">
        <v>12</v>
      </c>
      <c r="M143" s="35"/>
    </row>
    <row r="144" spans="1:1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0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10"/>
    </row>
    <row r="146" spans="1:14" x14ac:dyDescent="0.25">
      <c r="A146" s="34" t="s">
        <v>72</v>
      </c>
      <c r="B146" s="34" t="s">
        <v>73</v>
      </c>
      <c r="C146" s="34" t="s">
        <v>73</v>
      </c>
      <c r="D146" s="34" t="s">
        <v>73</v>
      </c>
      <c r="E146" s="34" t="s">
        <v>73</v>
      </c>
      <c r="F146" s="34" t="s">
        <v>73</v>
      </c>
      <c r="G146" s="34" t="s">
        <v>73</v>
      </c>
      <c r="H146" s="34"/>
      <c r="I146" s="34"/>
      <c r="J146" s="34" t="s">
        <v>73</v>
      </c>
      <c r="K146" s="34" t="s">
        <v>73</v>
      </c>
      <c r="L146" s="34" t="s">
        <v>73</v>
      </c>
      <c r="M146" s="35"/>
    </row>
    <row r="148" spans="1:14" ht="18.75" x14ac:dyDescent="0.3">
      <c r="A148" s="4" t="s">
        <v>107</v>
      </c>
    </row>
    <row r="149" spans="1:14" ht="110.25" x14ac:dyDescent="0.25">
      <c r="A149" s="32" t="s">
        <v>61</v>
      </c>
      <c r="B149" s="32" t="s">
        <v>108</v>
      </c>
      <c r="C149" s="32" t="s">
        <v>109</v>
      </c>
      <c r="D149" s="32" t="s">
        <v>110</v>
      </c>
      <c r="E149" s="32" t="s">
        <v>111</v>
      </c>
      <c r="F149" s="32" t="s">
        <v>112</v>
      </c>
      <c r="G149" s="32" t="s">
        <v>113</v>
      </c>
      <c r="H149" s="32" t="s">
        <v>114</v>
      </c>
      <c r="I149" s="32" t="s">
        <v>67</v>
      </c>
      <c r="J149" s="32" t="s">
        <v>115</v>
      </c>
      <c r="K149" s="32" t="s">
        <v>116</v>
      </c>
      <c r="L149" s="32" t="s">
        <v>117</v>
      </c>
      <c r="M149" s="32" t="s">
        <v>118</v>
      </c>
      <c r="N149" s="32" t="s">
        <v>119</v>
      </c>
    </row>
    <row r="150" spans="1:14" x14ac:dyDescent="0.25">
      <c r="A150" s="34">
        <v>1</v>
      </c>
      <c r="B150" s="34">
        <v>2</v>
      </c>
      <c r="C150" s="34">
        <v>3</v>
      </c>
      <c r="D150" s="34">
        <v>4</v>
      </c>
      <c r="E150" s="34">
        <v>5</v>
      </c>
      <c r="F150" s="34">
        <v>6</v>
      </c>
      <c r="G150" s="34">
        <v>7</v>
      </c>
      <c r="H150" s="34">
        <v>8</v>
      </c>
      <c r="I150" s="34">
        <v>9</v>
      </c>
      <c r="J150" s="34">
        <v>10</v>
      </c>
      <c r="K150" s="34">
        <v>11</v>
      </c>
      <c r="L150" s="34">
        <v>12</v>
      </c>
      <c r="M150" s="34">
        <v>13</v>
      </c>
      <c r="N150" s="34">
        <v>14</v>
      </c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34" t="s">
        <v>72</v>
      </c>
      <c r="B153" s="34" t="s">
        <v>73</v>
      </c>
      <c r="C153" s="34" t="s">
        <v>73</v>
      </c>
      <c r="D153" s="34" t="s">
        <v>73</v>
      </c>
      <c r="E153" s="34" t="s">
        <v>73</v>
      </c>
      <c r="F153" s="34" t="s">
        <v>73</v>
      </c>
      <c r="G153" s="34"/>
      <c r="H153" s="34"/>
      <c r="I153" s="34"/>
      <c r="J153" s="34" t="s">
        <v>73</v>
      </c>
      <c r="K153" s="34" t="s">
        <v>73</v>
      </c>
      <c r="L153" s="34" t="s">
        <v>73</v>
      </c>
      <c r="M153" s="34" t="s">
        <v>73</v>
      </c>
      <c r="N153" s="34" t="s">
        <v>73</v>
      </c>
    </row>
    <row r="155" spans="1:14" ht="18.75" x14ac:dyDescent="0.3">
      <c r="A155" s="4" t="s">
        <v>120</v>
      </c>
    </row>
    <row r="156" spans="1:14" ht="78.75" x14ac:dyDescent="0.25">
      <c r="A156" s="32" t="s">
        <v>61</v>
      </c>
      <c r="B156" s="32" t="s">
        <v>121</v>
      </c>
      <c r="C156" s="32" t="s">
        <v>122</v>
      </c>
      <c r="D156" s="32" t="s">
        <v>123</v>
      </c>
      <c r="E156" s="32" t="s">
        <v>124</v>
      </c>
      <c r="F156" s="32" t="s">
        <v>125</v>
      </c>
      <c r="G156" s="32" t="s">
        <v>126</v>
      </c>
      <c r="H156" s="32" t="s">
        <v>127</v>
      </c>
      <c r="I156" s="32" t="s">
        <v>67</v>
      </c>
      <c r="J156" s="32" t="s">
        <v>128</v>
      </c>
      <c r="K156" s="32" t="s">
        <v>129</v>
      </c>
      <c r="L156" s="9"/>
      <c r="M156" s="9"/>
      <c r="N156" s="9"/>
    </row>
    <row r="157" spans="1:14" x14ac:dyDescent="0.25">
      <c r="A157" s="34">
        <v>1</v>
      </c>
      <c r="B157" s="34">
        <v>2</v>
      </c>
      <c r="C157" s="34">
        <v>3</v>
      </c>
      <c r="D157" s="34">
        <v>4</v>
      </c>
      <c r="E157" s="34">
        <v>5</v>
      </c>
      <c r="F157" s="34">
        <v>6</v>
      </c>
      <c r="G157" s="34">
        <v>7</v>
      </c>
      <c r="H157" s="34">
        <v>8</v>
      </c>
      <c r="I157" s="34">
        <v>9</v>
      </c>
      <c r="J157" s="34">
        <v>10</v>
      </c>
      <c r="K157" s="34">
        <v>11</v>
      </c>
      <c r="L157" s="35"/>
      <c r="M157" s="35"/>
      <c r="N157" s="35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0"/>
      <c r="M158" s="10"/>
      <c r="N158" s="10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10"/>
      <c r="M159" s="10"/>
      <c r="N159" s="10"/>
    </row>
    <row r="160" spans="1:14" x14ac:dyDescent="0.25">
      <c r="A160" s="34" t="s">
        <v>72</v>
      </c>
      <c r="B160" s="34" t="s">
        <v>73</v>
      </c>
      <c r="C160" s="34" t="s">
        <v>73</v>
      </c>
      <c r="D160" s="34" t="s">
        <v>73</v>
      </c>
      <c r="E160" s="34" t="s">
        <v>73</v>
      </c>
      <c r="F160" s="34" t="s">
        <v>73</v>
      </c>
      <c r="G160" s="34" t="s">
        <v>73</v>
      </c>
      <c r="H160" s="34"/>
      <c r="I160" s="34"/>
      <c r="J160" s="34" t="s">
        <v>73</v>
      </c>
      <c r="K160" s="34" t="s">
        <v>73</v>
      </c>
      <c r="L160" s="35"/>
      <c r="M160" s="35"/>
      <c r="N160" s="35"/>
    </row>
    <row r="163" spans="1:9" ht="18.75" x14ac:dyDescent="0.3">
      <c r="A163" s="83" t="s">
        <v>130</v>
      </c>
      <c r="B163" s="84"/>
      <c r="C163" s="84"/>
      <c r="D163" s="84"/>
      <c r="E163" s="84"/>
      <c r="F163" s="84"/>
      <c r="G163" s="84"/>
      <c r="H163" s="84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ht="18.75" x14ac:dyDescent="0.3">
      <c r="A165" s="4" t="s">
        <v>131</v>
      </c>
    </row>
    <row r="166" spans="1:9" ht="63" x14ac:dyDescent="0.25">
      <c r="A166" s="32" t="s">
        <v>61</v>
      </c>
      <c r="B166" s="24" t="s">
        <v>121</v>
      </c>
      <c r="C166" s="32" t="s">
        <v>122</v>
      </c>
      <c r="D166" s="32" t="s">
        <v>123</v>
      </c>
      <c r="E166" s="32" t="s">
        <v>132</v>
      </c>
      <c r="F166" s="24" t="s">
        <v>133</v>
      </c>
      <c r="G166" s="32" t="s">
        <v>127</v>
      </c>
      <c r="H166" s="32" t="s">
        <v>134</v>
      </c>
    </row>
    <row r="167" spans="1:9" x14ac:dyDescent="0.25">
      <c r="A167" s="34">
        <v>1</v>
      </c>
      <c r="B167" s="34">
        <v>2</v>
      </c>
      <c r="C167" s="34">
        <v>3</v>
      </c>
      <c r="D167" s="34">
        <v>4</v>
      </c>
      <c r="E167" s="34">
        <v>5</v>
      </c>
      <c r="F167" s="34">
        <v>6</v>
      </c>
      <c r="G167" s="34">
        <v>7</v>
      </c>
      <c r="H167" s="34">
        <v>8</v>
      </c>
    </row>
    <row r="168" spans="1:9" ht="126" x14ac:dyDescent="0.25">
      <c r="A168" s="34">
        <v>1</v>
      </c>
      <c r="B168" s="34" t="s">
        <v>187</v>
      </c>
      <c r="C168" s="33" t="s">
        <v>186</v>
      </c>
      <c r="D168" s="22" t="s">
        <v>236</v>
      </c>
      <c r="E168" s="33" t="s">
        <v>185</v>
      </c>
      <c r="F168" s="33" t="s">
        <v>193</v>
      </c>
      <c r="G168" s="62">
        <v>30600</v>
      </c>
      <c r="H168" s="16">
        <f>G168*100/F48</f>
        <v>1.453778674834179</v>
      </c>
    </row>
    <row r="169" spans="1:9" ht="126" x14ac:dyDescent="0.25">
      <c r="A169" s="66">
        <v>2</v>
      </c>
      <c r="B169" s="23" t="s">
        <v>247</v>
      </c>
      <c r="C169" s="75" t="s">
        <v>248</v>
      </c>
      <c r="D169" s="60">
        <v>42705</v>
      </c>
      <c r="E169" s="67" t="s">
        <v>249</v>
      </c>
      <c r="F169" s="67" t="s">
        <v>193</v>
      </c>
      <c r="G169" s="71">
        <v>763611.93</v>
      </c>
      <c r="H169" s="16">
        <f>G169/F48*100</f>
        <v>36.27852090467222</v>
      </c>
    </row>
    <row r="170" spans="1:9" x14ac:dyDescent="0.25">
      <c r="A170" s="34" t="s">
        <v>72</v>
      </c>
      <c r="B170" s="34" t="s">
        <v>73</v>
      </c>
      <c r="C170" s="34" t="s">
        <v>73</v>
      </c>
      <c r="D170" s="34" t="s">
        <v>73</v>
      </c>
      <c r="E170" s="34" t="s">
        <v>73</v>
      </c>
      <c r="F170" s="34" t="s">
        <v>73</v>
      </c>
      <c r="G170" s="16">
        <f>SUM(G168:G169)</f>
        <v>794211.93</v>
      </c>
      <c r="H170" s="16">
        <f>SUM(H168:H169)</f>
        <v>37.732299579506396</v>
      </c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ht="18.75" x14ac:dyDescent="0.3">
      <c r="A172" s="4" t="s">
        <v>135</v>
      </c>
    </row>
    <row r="173" spans="1:9" ht="63" x14ac:dyDescent="0.25">
      <c r="A173" s="32" t="s">
        <v>61</v>
      </c>
      <c r="B173" s="32" t="s">
        <v>121</v>
      </c>
      <c r="C173" s="32" t="s">
        <v>122</v>
      </c>
      <c r="D173" s="32" t="s">
        <v>123</v>
      </c>
      <c r="E173" s="32" t="s">
        <v>136</v>
      </c>
      <c r="F173" s="32" t="s">
        <v>137</v>
      </c>
      <c r="G173" s="32" t="s">
        <v>140</v>
      </c>
      <c r="H173" s="32" t="s">
        <v>127</v>
      </c>
      <c r="I173" s="32" t="s">
        <v>134</v>
      </c>
    </row>
    <row r="174" spans="1:9" x14ac:dyDescent="0.25">
      <c r="A174" s="34">
        <v>1</v>
      </c>
      <c r="B174" s="34">
        <v>2</v>
      </c>
      <c r="C174" s="34">
        <v>3</v>
      </c>
      <c r="D174" s="34">
        <v>4</v>
      </c>
      <c r="E174" s="34">
        <v>5</v>
      </c>
      <c r="F174" s="34">
        <v>6</v>
      </c>
      <c r="G174" s="34">
        <v>7</v>
      </c>
      <c r="H174" s="34">
        <v>8</v>
      </c>
      <c r="I174" s="34">
        <v>9</v>
      </c>
    </row>
    <row r="175" spans="1:9" ht="47.25" x14ac:dyDescent="0.25">
      <c r="A175" s="54">
        <v>1</v>
      </c>
      <c r="B175" s="54" t="s">
        <v>187</v>
      </c>
      <c r="C175" s="53" t="s">
        <v>215</v>
      </c>
      <c r="D175" s="22" t="s">
        <v>237</v>
      </c>
      <c r="E175" s="53" t="s">
        <v>216</v>
      </c>
      <c r="F175" s="53" t="s">
        <v>217</v>
      </c>
      <c r="G175" s="52" t="s">
        <v>218</v>
      </c>
      <c r="H175" s="16">
        <v>72225</v>
      </c>
      <c r="I175" s="16">
        <f>H175/F48*100</f>
        <v>3.4313452545718484</v>
      </c>
    </row>
    <row r="176" spans="1:9" ht="47.25" x14ac:dyDescent="0.25">
      <c r="A176" s="54">
        <v>2</v>
      </c>
      <c r="B176" s="53" t="s">
        <v>219</v>
      </c>
      <c r="C176" s="55" t="s">
        <v>250</v>
      </c>
      <c r="D176" s="22" t="s">
        <v>238</v>
      </c>
      <c r="E176" s="53" t="s">
        <v>220</v>
      </c>
      <c r="F176" s="53" t="s">
        <v>221</v>
      </c>
      <c r="G176" s="56" t="s">
        <v>222</v>
      </c>
      <c r="H176" s="62">
        <v>65000</v>
      </c>
      <c r="I176" s="16">
        <f>H176*100/F48</f>
        <v>3.0880919563471121</v>
      </c>
    </row>
    <row r="177" spans="1:10" ht="47.25" x14ac:dyDescent="0.25">
      <c r="A177" s="57">
        <v>3</v>
      </c>
      <c r="B177" s="57" t="s">
        <v>187</v>
      </c>
      <c r="C177" s="58" t="s">
        <v>224</v>
      </c>
      <c r="D177" s="22" t="s">
        <v>239</v>
      </c>
      <c r="E177" s="58" t="s">
        <v>209</v>
      </c>
      <c r="F177" s="58" t="s">
        <v>225</v>
      </c>
      <c r="G177" s="59" t="s">
        <v>226</v>
      </c>
      <c r="H177" s="62">
        <v>21239.47</v>
      </c>
      <c r="I177" s="16">
        <f>H177/F48*100</f>
        <v>1.0090682532934738</v>
      </c>
    </row>
    <row r="178" spans="1:10" ht="78.75" x14ac:dyDescent="0.25">
      <c r="A178" s="57">
        <v>4</v>
      </c>
      <c r="B178" s="57" t="s">
        <v>187</v>
      </c>
      <c r="C178" s="58" t="s">
        <v>227</v>
      </c>
      <c r="D178" s="22" t="s">
        <v>236</v>
      </c>
      <c r="E178" s="58" t="s">
        <v>228</v>
      </c>
      <c r="F178" s="58" t="s">
        <v>221</v>
      </c>
      <c r="G178" s="59" t="s">
        <v>229</v>
      </c>
      <c r="H178" s="62">
        <v>58718</v>
      </c>
      <c r="I178" s="16">
        <f>H178/F48*100</f>
        <v>2.7896397460429188</v>
      </c>
    </row>
    <row r="179" spans="1:10" ht="94.5" x14ac:dyDescent="0.25">
      <c r="A179" s="57">
        <v>5</v>
      </c>
      <c r="B179" s="57" t="s">
        <v>187</v>
      </c>
      <c r="C179" s="58" t="s">
        <v>230</v>
      </c>
      <c r="D179" s="22" t="s">
        <v>236</v>
      </c>
      <c r="E179" s="58" t="s">
        <v>228</v>
      </c>
      <c r="F179" s="58" t="s">
        <v>221</v>
      </c>
      <c r="G179" s="59" t="s">
        <v>229</v>
      </c>
      <c r="H179" s="62">
        <v>63000</v>
      </c>
      <c r="I179" s="16">
        <f>H179/F48*100</f>
        <v>2.9930737423056621</v>
      </c>
    </row>
    <row r="180" spans="1:10" ht="78.75" x14ac:dyDescent="0.25">
      <c r="A180" s="57">
        <v>6</v>
      </c>
      <c r="B180" s="57" t="s">
        <v>187</v>
      </c>
      <c r="C180" s="58" t="s">
        <v>231</v>
      </c>
      <c r="D180" s="22" t="s">
        <v>236</v>
      </c>
      <c r="E180" s="58" t="s">
        <v>228</v>
      </c>
      <c r="F180" s="58" t="s">
        <v>221</v>
      </c>
      <c r="G180" s="59" t="s">
        <v>229</v>
      </c>
      <c r="H180" s="62">
        <v>148412</v>
      </c>
      <c r="I180" s="16">
        <f>H180/F48*100</f>
        <v>7.0509215911598089</v>
      </c>
    </row>
    <row r="181" spans="1:10" ht="47.25" x14ac:dyDescent="0.25">
      <c r="A181" s="57">
        <v>7</v>
      </c>
      <c r="B181" s="57" t="s">
        <v>187</v>
      </c>
      <c r="C181" s="23" t="s">
        <v>232</v>
      </c>
      <c r="D181" s="22" t="s">
        <v>236</v>
      </c>
      <c r="E181" s="23" t="s">
        <v>228</v>
      </c>
      <c r="F181" s="23" t="s">
        <v>221</v>
      </c>
      <c r="G181" s="61" t="s">
        <v>229</v>
      </c>
      <c r="H181" s="62">
        <v>70000</v>
      </c>
      <c r="I181" s="16">
        <f>H181/F48*100</f>
        <v>3.3256374914507356</v>
      </c>
    </row>
    <row r="182" spans="1:10" ht="47.25" x14ac:dyDescent="0.25">
      <c r="A182" s="63">
        <v>8</v>
      </c>
      <c r="B182" s="67" t="s">
        <v>219</v>
      </c>
      <c r="C182" s="23" t="s">
        <v>235</v>
      </c>
      <c r="D182" s="22" t="s">
        <v>239</v>
      </c>
      <c r="E182" s="23" t="s">
        <v>228</v>
      </c>
      <c r="F182" s="23" t="s">
        <v>221</v>
      </c>
      <c r="G182" s="61" t="s">
        <v>229</v>
      </c>
      <c r="H182" s="62">
        <v>388668.25</v>
      </c>
      <c r="I182" s="16">
        <f>H182/F48*100</f>
        <v>18.465281484807821</v>
      </c>
    </row>
    <row r="183" spans="1:10" s="74" customFormat="1" ht="72.75" customHeight="1" x14ac:dyDescent="0.25">
      <c r="A183" s="72">
        <v>9</v>
      </c>
      <c r="B183" s="23" t="s">
        <v>241</v>
      </c>
      <c r="C183" s="75" t="s">
        <v>243</v>
      </c>
      <c r="D183" s="60">
        <v>42705</v>
      </c>
      <c r="E183" s="67" t="s">
        <v>244</v>
      </c>
      <c r="F183" s="67" t="s">
        <v>245</v>
      </c>
      <c r="G183" s="56" t="s">
        <v>246</v>
      </c>
      <c r="H183" s="70">
        <v>252893.63</v>
      </c>
      <c r="I183" s="69">
        <f>H183/F48*100</f>
        <v>12.014750532529581</v>
      </c>
      <c r="J183" s="73"/>
    </row>
    <row r="184" spans="1:10" s="74" customFormat="1" ht="68.25" customHeight="1" x14ac:dyDescent="0.25">
      <c r="A184" s="72">
        <v>10</v>
      </c>
      <c r="B184" s="23" t="s">
        <v>242</v>
      </c>
      <c r="C184" s="75" t="s">
        <v>243</v>
      </c>
      <c r="D184" s="60">
        <v>42705</v>
      </c>
      <c r="E184" s="67" t="s">
        <v>244</v>
      </c>
      <c r="F184" s="67" t="s">
        <v>245</v>
      </c>
      <c r="G184" s="56" t="s">
        <v>246</v>
      </c>
      <c r="H184" s="70">
        <v>70761.45</v>
      </c>
      <c r="I184" s="69">
        <f>H184/F48*100</f>
        <v>3.3618133009916664</v>
      </c>
      <c r="J184" s="73"/>
    </row>
    <row r="185" spans="1:10" x14ac:dyDescent="0.25">
      <c r="A185" s="57" t="s">
        <v>72</v>
      </c>
      <c r="B185" s="34" t="s">
        <v>73</v>
      </c>
      <c r="C185" s="34" t="s">
        <v>73</v>
      </c>
      <c r="D185" s="34" t="s">
        <v>73</v>
      </c>
      <c r="E185" s="34" t="s">
        <v>73</v>
      </c>
      <c r="F185" s="34" t="s">
        <v>73</v>
      </c>
      <c r="G185" s="34" t="s">
        <v>73</v>
      </c>
      <c r="H185" s="16">
        <f>H175+H176+H177+H178+H179+H180+H181+H182+H183+H184</f>
        <v>1210917.8</v>
      </c>
      <c r="I185" s="16">
        <f>SUM(I175:I184)</f>
        <v>57.529623353500625</v>
      </c>
    </row>
    <row r="186" spans="1:10" x14ac:dyDescent="0.25">
      <c r="A186"/>
      <c r="B186"/>
      <c r="C186"/>
      <c r="D186"/>
      <c r="E186"/>
      <c r="F186"/>
      <c r="G186"/>
      <c r="H186"/>
      <c r="I186"/>
    </row>
    <row r="187" spans="1:10" x14ac:dyDescent="0.25">
      <c r="A187"/>
      <c r="B187"/>
      <c r="C187"/>
      <c r="D187"/>
      <c r="E187"/>
      <c r="F187"/>
      <c r="G187"/>
      <c r="H187"/>
      <c r="I187"/>
    </row>
    <row r="188" spans="1:10" x14ac:dyDescent="0.25">
      <c r="A188"/>
      <c r="B188"/>
      <c r="C188"/>
      <c r="D188"/>
      <c r="E188"/>
      <c r="F188"/>
      <c r="G188"/>
      <c r="H188"/>
      <c r="I188"/>
    </row>
    <row r="189" spans="1:10" ht="18.75" x14ac:dyDescent="0.3">
      <c r="A189" s="85" t="s">
        <v>188</v>
      </c>
      <c r="B189" s="85"/>
      <c r="C189" s="85"/>
      <c r="D189" s="85"/>
      <c r="E189" s="85"/>
      <c r="F189" s="85"/>
      <c r="G189" s="85"/>
      <c r="H189" s="85"/>
      <c r="I189" s="85"/>
    </row>
    <row r="190" spans="1:10" x14ac:dyDescent="0.25">
      <c r="C190" s="51" t="s">
        <v>138</v>
      </c>
    </row>
    <row r="192" spans="1:10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</sheetData>
  <mergeCells count="54">
    <mergeCell ref="F11:G11"/>
    <mergeCell ref="A12:E12"/>
    <mergeCell ref="F12:G12"/>
    <mergeCell ref="A40:D40"/>
    <mergeCell ref="A41:D41"/>
    <mergeCell ref="A36:D36"/>
    <mergeCell ref="A27:D27"/>
    <mergeCell ref="A28:D28"/>
    <mergeCell ref="A29:D29"/>
    <mergeCell ref="E26:E27"/>
    <mergeCell ref="A30:D30"/>
    <mergeCell ref="A31:D31"/>
    <mergeCell ref="E30:E31"/>
    <mergeCell ref="A32:D32"/>
    <mergeCell ref="A33:D33"/>
    <mergeCell ref="E32:E33"/>
    <mergeCell ref="F5:G5"/>
    <mergeCell ref="A53:D53"/>
    <mergeCell ref="E41:E42"/>
    <mergeCell ref="A43:D43"/>
    <mergeCell ref="A44:D44"/>
    <mergeCell ref="A45:D45"/>
    <mergeCell ref="A46:D46"/>
    <mergeCell ref="A42:D42"/>
    <mergeCell ref="A48:D48"/>
    <mergeCell ref="A50:D50"/>
    <mergeCell ref="A52:D52"/>
    <mergeCell ref="A37:D37"/>
    <mergeCell ref="A38:D38"/>
    <mergeCell ref="A39:D39"/>
    <mergeCell ref="F10:G10"/>
    <mergeCell ref="A11:E11"/>
    <mergeCell ref="A34:D34"/>
    <mergeCell ref="A18:B18"/>
    <mergeCell ref="C18:D18"/>
    <mergeCell ref="A35:D35"/>
    <mergeCell ref="A22:D22"/>
    <mergeCell ref="A23:D23"/>
    <mergeCell ref="A25:D25"/>
    <mergeCell ref="A26:D26"/>
    <mergeCell ref="A24:G24"/>
    <mergeCell ref="A10:E10"/>
    <mergeCell ref="A16:B16"/>
    <mergeCell ref="C16:D16"/>
    <mergeCell ref="A17:B17"/>
    <mergeCell ref="C17:D17"/>
    <mergeCell ref="A58:N58"/>
    <mergeCell ref="A163:H163"/>
    <mergeCell ref="A189:I189"/>
    <mergeCell ref="A47:G47"/>
    <mergeCell ref="A49:G49"/>
    <mergeCell ref="A51:G51"/>
    <mergeCell ref="E53:G53"/>
    <mergeCell ref="A55:G55"/>
  </mergeCells>
  <pageMargins left="0.70866141732283472" right="0.70866141732283472" top="0.74803149606299213" bottom="0.74803149606299213" header="0.31496062992125984" footer="0.31496062992125984"/>
  <pageSetup paperSize="9" scale="36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 Лисина</dc:creator>
  <cp:lastModifiedBy>Зульфия Лисина</cp:lastModifiedBy>
  <cp:lastPrinted>2016-12-14T12:59:52Z</cp:lastPrinted>
  <dcterms:created xsi:type="dcterms:W3CDTF">2016-09-06T10:56:01Z</dcterms:created>
  <dcterms:modified xsi:type="dcterms:W3CDTF">2016-12-14T13:39:31Z</dcterms:modified>
</cp:coreProperties>
</file>